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prosynergie.sharepoint.com/sites/ServeurSharePointProsynergie/Doc Fournisseurs/F1-Fiches techniques/"/>
    </mc:Choice>
  </mc:AlternateContent>
  <xr:revisionPtr revIDLastSave="813" documentId="6_{94F39013-A44C-43FE-B12C-10E7B0BF2882}" xr6:coauthVersionLast="47" xr6:coauthVersionMax="47" xr10:uidLastSave="{07070E5F-89E8-4AAA-92AE-2446A028121B}"/>
  <bookViews>
    <workbookView xWindow="28680" yWindow="-120" windowWidth="29040" windowHeight="15720" xr2:uid="{176D8589-4655-4DF9-BC5A-2A21456C9C7E}"/>
  </bookViews>
  <sheets>
    <sheet name="Bon" sheetId="2" r:id="rId1"/>
    <sheet name="Calcul" sheetId="3" state="hidden" r:id="rId2"/>
  </sheets>
  <definedNames>
    <definedName name="_Toc60064021" localSheetId="0">Bon!$A$73</definedName>
    <definedName name="_xlnm.Print_Area" localSheetId="0">Bon!$A$1:$J$126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7" i="3" l="1"/>
  <c r="A26" i="3"/>
  <c r="A25" i="3"/>
  <c r="A24" i="3"/>
  <c r="A23" i="3"/>
  <c r="A22" i="3"/>
  <c r="A21" i="3"/>
  <c r="A20" i="3"/>
  <c r="D84" i="2"/>
  <c r="B85" i="2"/>
  <c r="D81" i="2" l="1"/>
  <c r="D80" i="2"/>
  <c r="I45" i="2"/>
  <c r="I46" i="2"/>
  <c r="I28" i="2"/>
  <c r="G37" i="2" s="1"/>
  <c r="I83" i="2" l="1"/>
  <c r="J46" i="2"/>
  <c r="I47" i="2"/>
  <c r="J47" i="2" s="1"/>
  <c r="I85" i="2" l="1"/>
  <c r="I84" i="2"/>
  <c r="C2" i="3"/>
  <c r="B2" i="3"/>
  <c r="A2" i="3"/>
  <c r="H2" i="3" l="1"/>
  <c r="G2" i="3"/>
  <c r="E2" i="3"/>
  <c r="M2" i="3" s="1"/>
  <c r="D2" i="3"/>
  <c r="I2" i="3" l="1"/>
  <c r="J2" i="3" s="1"/>
  <c r="K2" i="3"/>
  <c r="L2" i="3" l="1"/>
  <c r="N2" i="3" s="1"/>
  <c r="U6" i="3" l="1"/>
  <c r="U9" i="3"/>
  <c r="U5" i="3"/>
  <c r="U8" i="3"/>
  <c r="U4" i="3"/>
  <c r="U11" i="3"/>
  <c r="U7" i="3"/>
  <c r="U3" i="3"/>
  <c r="U10" i="3"/>
  <c r="U2" i="3"/>
  <c r="V7" i="3" l="1"/>
  <c r="W7" i="3" s="1"/>
  <c r="V9" i="3"/>
  <c r="W9" i="3" s="1"/>
  <c r="V5" i="3"/>
  <c r="W5" i="3" s="1"/>
  <c r="V8" i="3"/>
  <c r="W8" i="3" s="1"/>
  <c r="V4" i="3"/>
  <c r="W4" i="3" s="1"/>
  <c r="V11" i="3"/>
  <c r="W11" i="3" s="1"/>
  <c r="V3" i="3"/>
  <c r="W3" i="3" s="1"/>
  <c r="V10" i="3"/>
  <c r="W10" i="3" s="1"/>
  <c r="V6" i="3"/>
  <c r="W6" i="3" s="1"/>
  <c r="V2" i="3"/>
  <c r="W2" i="3" s="1"/>
  <c r="O2" i="3" l="1"/>
  <c r="G94" i="2" s="1"/>
</calcChain>
</file>

<file path=xl/sharedStrings.xml><?xml version="1.0" encoding="utf-8"?>
<sst xmlns="http://schemas.openxmlformats.org/spreadsheetml/2006/main" count="83" uniqueCount="75">
  <si>
    <t>Tubage</t>
  </si>
  <si>
    <t>largeur</t>
  </si>
  <si>
    <t>hauteur</t>
  </si>
  <si>
    <t>Section</t>
  </si>
  <si>
    <t>Développé</t>
  </si>
  <si>
    <t>Px/kg</t>
  </si>
  <si>
    <t>Kg/m²</t>
  </si>
  <si>
    <t>Kg/unit</t>
  </si>
  <si>
    <t>Px Plénum</t>
  </si>
  <si>
    <t>Px Piquage</t>
  </si>
  <si>
    <t>P brut</t>
  </si>
  <si>
    <t>Port. Inclus</t>
  </si>
  <si>
    <t>PV Tot.</t>
  </si>
  <si>
    <t>Référence à commander</t>
  </si>
  <si>
    <t>Tarif</t>
  </si>
  <si>
    <t>Montant</t>
  </si>
  <si>
    <t>Cal 1</t>
  </si>
  <si>
    <t>Cal 2</t>
  </si>
  <si>
    <t>Cal 3</t>
  </si>
  <si>
    <t>TEN0PL0001</t>
  </si>
  <si>
    <t>T01</t>
  </si>
  <si>
    <t>TEN0PL0002</t>
  </si>
  <si>
    <t>T02</t>
  </si>
  <si>
    <t>TEN0PL0003</t>
  </si>
  <si>
    <t>T03</t>
  </si>
  <si>
    <t>TEN0PL0004</t>
  </si>
  <si>
    <t>T04</t>
  </si>
  <si>
    <t>TEN0PL0005</t>
  </si>
  <si>
    <t>T05</t>
  </si>
  <si>
    <t>Condition</t>
  </si>
  <si>
    <t>Valeur</t>
  </si>
  <si>
    <t>TEN0PL0006</t>
  </si>
  <si>
    <t>T06</t>
  </si>
  <si>
    <t>Standard</t>
  </si>
  <si>
    <t>TEN0PL0007</t>
  </si>
  <si>
    <t>T07</t>
  </si>
  <si>
    <t>Dimension (m) &gt;=</t>
  </si>
  <si>
    <t>TEN0PL0008</t>
  </si>
  <si>
    <t>T08</t>
  </si>
  <si>
    <t>Développé &gt;=</t>
  </si>
  <si>
    <t>TEN0PL0009</t>
  </si>
  <si>
    <t>T09</t>
  </si>
  <si>
    <t>TEN0PL0010</t>
  </si>
  <si>
    <t>T10</t>
  </si>
  <si>
    <t>Largeur &lt;=</t>
  </si>
  <si>
    <t>Prix V</t>
  </si>
  <si>
    <t>Poids/m²</t>
  </si>
  <si>
    <t>Longueur</t>
  </si>
  <si>
    <t>Diamètre de raccordement (Ø en mm)</t>
  </si>
  <si>
    <t>Référence</t>
  </si>
  <si>
    <t>H - Hauteur (mm)</t>
  </si>
  <si>
    <t>Avaloir d´âtre Inox 304</t>
  </si>
  <si>
    <t>Bon d'accompagnement commande - Page 2 / 2</t>
  </si>
  <si>
    <t>Bon d'accompagnement commande - Page 1 / 2</t>
  </si>
  <si>
    <t>Avaloir</t>
  </si>
  <si>
    <t>H-At. - Hauteur (mm)</t>
  </si>
  <si>
    <t>Surface de la pièce</t>
  </si>
  <si>
    <t>(où se trouve le foyer)</t>
  </si>
  <si>
    <t>S - Surface pièce (m²)</t>
  </si>
  <si>
    <t>Cohérence des proportions (4/5/6)</t>
  </si>
  <si>
    <t>Le foyer doit respecter un rapport profondeur, hauteur et largeur de 4/5/6</t>
  </si>
  <si>
    <t>Pr - Profondeur (mm)</t>
  </si>
  <si>
    <t>La - Largeur (mm)</t>
  </si>
  <si>
    <t>La-At. - Largeur (mm)</t>
  </si>
  <si>
    <t>Pr-At. - Profondeur (mm)</t>
  </si>
  <si>
    <t>Rapport</t>
  </si>
  <si>
    <t>Foyer (Atre)</t>
  </si>
  <si>
    <t>Rappel :</t>
  </si>
  <si>
    <t>Surface-At.
(H-At. X La-At.)</t>
  </si>
  <si>
    <t>Surface-At.</t>
  </si>
  <si>
    <t>Section équivalent 1/9</t>
  </si>
  <si>
    <t>Diamètre équivalent 1/9</t>
  </si>
  <si>
    <t>La section minimum du conduit de fumée doit être de 1/9 de la surface de l'Atre (Surface-At.) et au minimum de 400cm² (ou Ø 200mm)</t>
  </si>
  <si>
    <t>Tailles de tubage</t>
  </si>
  <si>
    <t>200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</si>
</sst>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0&quot; Litres&quot;"/>
    <numFmt numFmtId="165" formatCode="#,##0&quot; mm&quot;"/>
    <numFmt numFmtId="166" formatCode="#,##0&quot; m²&quot;"/>
    <numFmt numFmtId="167" formatCode="#,##0.00&quot; m²&quot;"/>
    <numFmt numFmtId="168" formatCode="0.0"/>
    <numFmt numFmtId="169" formatCode="#,##0&quot; mm²&quot;"/>
  </numFmts>
  <fonts count="14">
    <font>
      <sz val="11"/>
      <color theme="1"/>
      <name val="Calibri"/>
      <family val="2"/>
      <scheme val="minor"/>
    </font>
    <font>
      <b/>
      <sz val="11"/>
      <color rgb="FF004E4C"/>
      <name val="Calibri Light"/>
      <family val="2"/>
    </font>
    <font>
      <b/>
      <u/>
      <sz val="11"/>
      <color rgb="FF004E4C"/>
      <name val="Calibri Light"/>
      <family val="2"/>
    </font>
    <font>
      <sz val="11"/>
      <color rgb="FFFF0000"/>
      <name val="Calibri"/>
      <family val="2"/>
      <scheme val="minor"/>
    </font>
    <font>
      <sz val="11"/>
      <color theme="1"/>
      <name val="Calibri"/>
      <family val="2"/>
      <scheme val="minor"/>
    </font>
    <font>
      <b/>
      <sz val="11"/>
      <color theme="1"/>
      <name val="Calibri"/>
      <family val="2"/>
      <scheme val="minor"/>
    </font>
    <font>
      <sz val="22"/>
      <name val="Gill Sans MT (En-têtes)"/>
    </font>
    <font>
      <b/>
      <sz val="11"/>
      <color theme="2" tint="-0.249977111117893"/>
      <name val="Calibri"/>
      <family val="2"/>
      <scheme val="minor"/>
    </font>
    <font>
      <sz val="11"/>
      <color theme="2" tint="-0.249977111117893"/>
      <name val="Calibri"/>
      <family val="2"/>
      <scheme val="minor"/>
    </font>
    <font>
      <b/>
      <u/>
      <sz val="11"/>
      <color theme="1"/>
      <name val="Calibri"/>
      <family val="2"/>
      <scheme val="minor"/>
    </font>
    <font>
      <i/>
      <sz val="9"/>
      <color theme="1"/>
      <name val="Calibri"/>
      <family val="2"/>
      <scheme val="minor"/>
    </font>
    <font>
      <i/>
      <sz val="10"/>
      <color rgb="FFC00000"/>
      <name val="Calibri"/>
      <family val="2"/>
      <scheme val="minor"/>
    </font>
    <font>
      <i/>
      <sz val="9"/>
      <name val="Calibri"/>
      <family val="2"/>
      <scheme val="minor"/>
    </font>
    <font>
      <b/>
      <sz val="20"/>
      <color rgb="FFC00000"/>
      <name val="Calibri"/>
      <family val="2"/>
      <scheme val="minor"/>
    </font>
  </fonts>
  <fills count="6">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0"/>
        <bgColor indexed="64"/>
      </patternFill>
    </fill>
    <fill>
      <patternFill patternType="solid">
        <fgColor theme="0" tint="-0.3499862666707357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s>
  <cellStyleXfs count="3">
    <xf numFmtId="0" fontId="0" fillId="0" borderId="0"/>
    <xf numFmtId="43" fontId="4" fillId="0" borderId="0" applyFont="0" applyFill="0" applyBorder="0" applyAlignment="0" applyProtection="0"/>
    <xf numFmtId="44" fontId="4" fillId="0" borderId="0" applyFont="0" applyFill="0" applyBorder="0" applyAlignment="0" applyProtection="0"/>
  </cellStyleXfs>
  <cellXfs count="53">
    <xf numFmtId="0" fontId="0" fillId="0" borderId="0" xfId="0"/>
    <xf numFmtId="0" fontId="0" fillId="0" borderId="1" xfId="0" applyBorder="1" applyAlignment="1">
      <alignment horizontal="center"/>
    </xf>
    <xf numFmtId="0" fontId="5"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8" fillId="0" borderId="0" xfId="0" applyFont="1"/>
    <xf numFmtId="44" fontId="0" fillId="0" borderId="0" xfId="2" applyFont="1"/>
    <xf numFmtId="44" fontId="0" fillId="0" borderId="0" xfId="0" applyNumberFormat="1"/>
    <xf numFmtId="44" fontId="0" fillId="0" borderId="0" xfId="2" applyFont="1" applyAlignment="1">
      <alignment horizontal="center"/>
    </xf>
    <xf numFmtId="0" fontId="5" fillId="0" borderId="1" xfId="0" applyFont="1" applyBorder="1" applyAlignment="1">
      <alignment horizontal="center"/>
    </xf>
    <xf numFmtId="0" fontId="7" fillId="0" borderId="1" xfId="0" applyFont="1" applyBorder="1" applyAlignment="1">
      <alignment horizontal="center"/>
    </xf>
    <xf numFmtId="2" fontId="8" fillId="0" borderId="1" xfId="0" applyNumberFormat="1" applyFont="1" applyBorder="1"/>
    <xf numFmtId="0" fontId="8" fillId="0" borderId="1" xfId="0" applyFont="1" applyBorder="1" applyAlignment="1">
      <alignment horizontal="center"/>
    </xf>
    <xf numFmtId="44" fontId="7" fillId="0" borderId="1" xfId="2" applyFont="1" applyBorder="1" applyAlignment="1">
      <alignment horizontal="center"/>
    </xf>
    <xf numFmtId="44" fontId="5" fillId="0" borderId="1" xfId="2" applyFont="1" applyBorder="1" applyAlignment="1">
      <alignment horizontal="center"/>
    </xf>
    <xf numFmtId="44" fontId="8" fillId="0" borderId="1" xfId="2" applyFont="1" applyBorder="1"/>
    <xf numFmtId="43" fontId="8" fillId="0" borderId="1" xfId="1" applyFont="1" applyBorder="1" applyAlignment="1">
      <alignment horizontal="center"/>
    </xf>
    <xf numFmtId="44" fontId="0" fillId="0" borderId="1" xfId="2" applyFont="1" applyBorder="1"/>
    <xf numFmtId="44" fontId="0" fillId="3" borderId="1" xfId="0" applyNumberFormat="1" applyFill="1" applyBorder="1"/>
    <xf numFmtId="0" fontId="0" fillId="0" borderId="1" xfId="0" applyBorder="1"/>
    <xf numFmtId="0" fontId="5" fillId="0" borderId="1" xfId="0" applyFont="1" applyBorder="1"/>
    <xf numFmtId="44" fontId="0" fillId="3" borderId="1" xfId="2" applyFont="1" applyFill="1" applyBorder="1"/>
    <xf numFmtId="44" fontId="0" fillId="0" borderId="1" xfId="0" applyNumberFormat="1" applyBorder="1"/>
    <xf numFmtId="17" fontId="2" fillId="0" borderId="0" xfId="0" applyNumberFormat="1" applyFont="1" applyAlignment="1">
      <alignment vertical="center"/>
    </xf>
    <xf numFmtId="17" fontId="1" fillId="0" borderId="0" xfId="0" applyNumberFormat="1" applyFont="1" applyAlignment="1">
      <alignment vertical="center"/>
    </xf>
    <xf numFmtId="0" fontId="10" fillId="0" borderId="0" xfId="0" applyFont="1"/>
    <xf numFmtId="165" fontId="0" fillId="0" borderId="1" xfId="0" applyNumberFormat="1" applyBorder="1"/>
    <xf numFmtId="168" fontId="0" fillId="0" borderId="1" xfId="0" applyNumberFormat="1" applyBorder="1"/>
    <xf numFmtId="164" fontId="0" fillId="0" borderId="0" xfId="0" applyNumberFormat="1" applyAlignment="1">
      <alignment vertical="center"/>
    </xf>
    <xf numFmtId="165" fontId="3" fillId="4" borderId="1" xfId="0" applyNumberFormat="1" applyFont="1" applyFill="1" applyBorder="1" applyAlignment="1">
      <alignment vertical="center"/>
    </xf>
    <xf numFmtId="16" fontId="0" fillId="0" borderId="0" xfId="0" quotePrefix="1" applyNumberFormat="1"/>
    <xf numFmtId="167" fontId="3" fillId="4" borderId="1" xfId="0" applyNumberFormat="1" applyFont="1" applyFill="1" applyBorder="1" applyAlignment="1">
      <alignment vertical="center"/>
    </xf>
    <xf numFmtId="165" fontId="3" fillId="5" borderId="1" xfId="0" applyNumberFormat="1" applyFont="1" applyFill="1" applyBorder="1" applyAlignment="1" applyProtection="1">
      <alignment vertical="center"/>
      <protection locked="0"/>
    </xf>
    <xf numFmtId="166" fontId="3" fillId="5" borderId="1" xfId="0" applyNumberFormat="1" applyFont="1" applyFill="1" applyBorder="1" applyAlignment="1" applyProtection="1">
      <alignment vertical="center"/>
      <protection locked="0"/>
    </xf>
    <xf numFmtId="169" fontId="3" fillId="4" borderId="1" xfId="0" applyNumberFormat="1" applyFont="1" applyFill="1" applyBorder="1" applyAlignment="1">
      <alignment vertical="center"/>
    </xf>
    <xf numFmtId="0" fontId="9" fillId="2" borderId="1" xfId="0" applyFont="1" applyFill="1" applyBorder="1"/>
    <xf numFmtId="0" fontId="0" fillId="2" borderId="1" xfId="0" applyFill="1" applyBorder="1"/>
    <xf numFmtId="0" fontId="0" fillId="0" borderId="1" xfId="0" applyBorder="1" applyAlignment="1">
      <alignment horizontal="center"/>
    </xf>
    <xf numFmtId="0" fontId="11" fillId="0" borderId="4" xfId="0" applyFont="1" applyBorder="1" applyAlignment="1">
      <alignment vertical="top" wrapText="1"/>
    </xf>
    <xf numFmtId="0" fontId="11" fillId="0" borderId="0" xfId="0" applyFont="1" applyAlignment="1">
      <alignment vertical="top" wrapText="1"/>
    </xf>
    <xf numFmtId="0" fontId="0" fillId="0" borderId="2" xfId="0" applyBorder="1" applyAlignment="1">
      <alignment horizontal="center"/>
    </xf>
    <xf numFmtId="0" fontId="0" fillId="0" borderId="5" xfId="0" applyBorder="1" applyAlignment="1">
      <alignment horizontal="center"/>
    </xf>
    <xf numFmtId="0" fontId="0" fillId="4" borderId="1" xfId="0" applyFill="1" applyBorder="1" applyAlignment="1">
      <alignment horizontal="center" wrapText="1"/>
    </xf>
    <xf numFmtId="167" fontId="3" fillId="4" borderId="1" xfId="0" applyNumberFormat="1" applyFont="1" applyFill="1" applyBorder="1" applyAlignment="1">
      <alignment vertical="center"/>
    </xf>
    <xf numFmtId="0" fontId="11" fillId="0" borderId="4" xfId="0" applyFont="1" applyBorder="1" applyAlignment="1">
      <alignment horizontal="left" vertical="top" wrapText="1"/>
    </xf>
    <xf numFmtId="0" fontId="11" fillId="0" borderId="0" xfId="0" applyFont="1" applyAlignment="1">
      <alignment horizontal="left" vertical="top" wrapText="1"/>
    </xf>
    <xf numFmtId="0" fontId="12" fillId="0" borderId="4" xfId="0" applyFont="1" applyBorder="1" applyAlignment="1">
      <alignment horizontal="left" vertical="top" wrapText="1"/>
    </xf>
    <xf numFmtId="0" fontId="12" fillId="0" borderId="0" xfId="0" applyFont="1" applyAlignment="1">
      <alignment horizontal="left" vertical="top" wrapText="1"/>
    </xf>
    <xf numFmtId="0" fontId="0" fillId="0" borderId="3" xfId="0" applyBorder="1" applyAlignment="1">
      <alignment horizontal="center"/>
    </xf>
    <xf numFmtId="0" fontId="6" fillId="0" borderId="0" xfId="0" applyFont="1" applyAlignment="1">
      <alignment horizontal="center" vertical="center"/>
    </xf>
    <xf numFmtId="0" fontId="13" fillId="2" borderId="1" xfId="0" applyFont="1" applyFill="1" applyBorder="1" applyAlignment="1">
      <alignment horizontal="center"/>
    </xf>
    <xf numFmtId="0" fontId="0" fillId="0" borderId="1" xfId="0" applyBorder="1" applyAlignment="1">
      <alignment horizontal="center" wrapText="1"/>
    </xf>
    <xf numFmtId="165" fontId="3" fillId="5" borderId="1" xfId="0" applyNumberFormat="1" applyFont="1" applyFill="1" applyBorder="1" applyAlignment="1" applyProtection="1">
      <alignment horizontal="center" vertical="center"/>
      <protection locked="0"/>
    </xf>
  </cellXfs>
  <cellStyles count="3">
    <cellStyle name="Milliers" xfId="1" builtinId="3"/>
    <cellStyle name="Monétaire"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323850</xdr:colOff>
      <xdr:row>19</xdr:row>
      <xdr:rowOff>114300</xdr:rowOff>
    </xdr:from>
    <xdr:to>
      <xdr:col>5</xdr:col>
      <xdr:colOff>263215</xdr:colOff>
      <xdr:row>42</xdr:row>
      <xdr:rowOff>110107</xdr:rowOff>
    </xdr:to>
    <xdr:pic>
      <xdr:nvPicPr>
        <xdr:cNvPr id="65" name="Image 64">
          <a:extLst>
            <a:ext uri="{FF2B5EF4-FFF2-40B4-BE49-F238E27FC236}">
              <a16:creationId xmlns:a16="http://schemas.microsoft.com/office/drawing/2014/main" id="{427203E2-3710-4433-0594-E01D3A8CE460}"/>
            </a:ext>
          </a:extLst>
        </xdr:cNvPr>
        <xdr:cNvPicPr>
          <a:picLocks noChangeAspect="1"/>
        </xdr:cNvPicPr>
      </xdr:nvPicPr>
      <xdr:blipFill>
        <a:blip xmlns:r="http://schemas.openxmlformats.org/officeDocument/2006/relationships" r:embed="rId1"/>
        <a:stretch>
          <a:fillRect/>
        </a:stretch>
      </xdr:blipFill>
      <xdr:spPr>
        <a:xfrm>
          <a:off x="323850" y="4038600"/>
          <a:ext cx="3749365" cy="4377307"/>
        </a:xfrm>
        <a:prstGeom prst="rect">
          <a:avLst/>
        </a:prstGeom>
      </xdr:spPr>
    </xdr:pic>
    <xdr:clientData/>
  </xdr:twoCellAnchor>
  <xdr:twoCellAnchor editAs="oneCell">
    <xdr:from>
      <xdr:col>0</xdr:col>
      <xdr:colOff>0</xdr:colOff>
      <xdr:row>63</xdr:row>
      <xdr:rowOff>0</xdr:rowOff>
    </xdr:from>
    <xdr:to>
      <xdr:col>9</xdr:col>
      <xdr:colOff>733425</xdr:colOff>
      <xdr:row>69</xdr:row>
      <xdr:rowOff>141605</xdr:rowOff>
    </xdr:to>
    <xdr:pic>
      <xdr:nvPicPr>
        <xdr:cNvPr id="2" name="Image 1">
          <a:extLst>
            <a:ext uri="{FF2B5EF4-FFF2-40B4-BE49-F238E27FC236}">
              <a16:creationId xmlns:a16="http://schemas.microsoft.com/office/drawing/2014/main" id="{AB44D7EB-EA7B-4FE5-8A95-8A4EAB921C8F}"/>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9042" t="10051" r="25340" b="71849"/>
        <a:stretch/>
      </xdr:blipFill>
      <xdr:spPr bwMode="auto">
        <a:xfrm>
          <a:off x="0" y="0"/>
          <a:ext cx="7620000" cy="1284605"/>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5</xdr:col>
      <xdr:colOff>76200</xdr:colOff>
      <xdr:row>67</xdr:row>
      <xdr:rowOff>123825</xdr:rowOff>
    </xdr:from>
    <xdr:to>
      <xdr:col>10</xdr:col>
      <xdr:colOff>1905</xdr:colOff>
      <xdr:row>69</xdr:row>
      <xdr:rowOff>187960</xdr:rowOff>
    </xdr:to>
    <xdr:pic>
      <xdr:nvPicPr>
        <xdr:cNvPr id="3" name="Image 2">
          <a:extLst>
            <a:ext uri="{FF2B5EF4-FFF2-40B4-BE49-F238E27FC236}">
              <a16:creationId xmlns:a16="http://schemas.microsoft.com/office/drawing/2014/main" id="{BAAFDC0B-75DE-4B3D-BF3D-AFC14767A062}"/>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1160" t="22181" r="25319" b="71329"/>
        <a:stretch/>
      </xdr:blipFill>
      <xdr:spPr bwMode="auto">
        <a:xfrm>
          <a:off x="3886200" y="885825"/>
          <a:ext cx="3764280" cy="445135"/>
        </a:xfrm>
        <a:prstGeom prst="rect">
          <a:avLst/>
        </a:prstGeom>
        <a:noFill/>
        <a:ln>
          <a:noFill/>
        </a:ln>
        <a:extLst>
          <a:ext uri="{53640926-AAD7-44D8-BBD7-CCE9431645EC}">
            <a14:shadowObscured xmlns:a14="http://schemas.microsoft.com/office/drawing/2010/main"/>
          </a:ext>
        </a:extLst>
      </xdr:spPr>
    </xdr:pic>
    <xdr:clientData/>
  </xdr:twoCellAnchor>
  <xdr:twoCellAnchor>
    <xdr:from>
      <xdr:col>7</xdr:col>
      <xdr:colOff>161925</xdr:colOff>
      <xdr:row>63</xdr:row>
      <xdr:rowOff>85725</xdr:rowOff>
    </xdr:from>
    <xdr:to>
      <xdr:col>9</xdr:col>
      <xdr:colOff>609600</xdr:colOff>
      <xdr:row>66</xdr:row>
      <xdr:rowOff>22860</xdr:rowOff>
    </xdr:to>
    <xdr:sp macro="" textlink="">
      <xdr:nvSpPr>
        <xdr:cNvPr id="4" name="Zone de texte 2">
          <a:extLst>
            <a:ext uri="{FF2B5EF4-FFF2-40B4-BE49-F238E27FC236}">
              <a16:creationId xmlns:a16="http://schemas.microsoft.com/office/drawing/2014/main" id="{CFFC606A-678D-4C17-920A-80C4B764DC15}"/>
            </a:ext>
          </a:extLst>
        </xdr:cNvPr>
        <xdr:cNvSpPr txBox="1">
          <a:spLocks noChangeArrowheads="1"/>
        </xdr:cNvSpPr>
      </xdr:nvSpPr>
      <xdr:spPr bwMode="auto">
        <a:xfrm>
          <a:off x="5495925" y="85725"/>
          <a:ext cx="1971675" cy="508635"/>
        </a:xfrm>
        <a:prstGeom prst="rect">
          <a:avLst/>
        </a:prstGeom>
        <a:noFill/>
        <a:ln w="9525">
          <a:noFill/>
          <a:miter lim="800000"/>
          <a:headEnd/>
          <a:tailEnd/>
        </a:ln>
      </xdr:spPr>
      <xdr:txBody>
        <a:bodyPr rot="0" vert="horz" wrap="square" lIns="0" tIns="0" rIns="0" bIns="0" anchor="t" anchorCtr="0">
          <a:noAutofit/>
        </a:bodyPr>
        <a:lstStyle/>
        <a:p>
          <a:pPr algn="r">
            <a:lnSpc>
              <a:spcPct val="107000"/>
            </a:lnSpc>
            <a:spcAft>
              <a:spcPts val="800"/>
            </a:spcAft>
          </a:pPr>
          <a:r>
            <a:rPr lang="fr-FR" sz="800" i="1">
              <a:solidFill>
                <a:srgbClr val="FFFFFF"/>
              </a:solidFill>
              <a:effectLst/>
              <a:latin typeface="Calibri" panose="020F0502020204030204" pitchFamily="34" charset="0"/>
              <a:ea typeface="Calibri" panose="020F0502020204030204" pitchFamily="34" charset="0"/>
              <a:cs typeface="Arial" panose="020B0604020202020204" pitchFamily="34" charset="0"/>
            </a:rPr>
            <a:t>Tel : +335.49.07.40.54 </a:t>
          </a:r>
          <a:br>
            <a:rPr lang="fr-FR" sz="1100" i="0">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br>
          <a:r>
            <a:rPr lang="fr-FR" sz="800" i="1">
              <a:solidFill>
                <a:srgbClr val="FFFFFF"/>
              </a:solidFill>
              <a:effectLst/>
              <a:latin typeface="Calibri" panose="020F0502020204030204" pitchFamily="34" charset="0"/>
              <a:ea typeface="Calibri" panose="020F0502020204030204" pitchFamily="34" charset="0"/>
              <a:cs typeface="Arial" panose="020B0604020202020204" pitchFamily="34" charset="0"/>
            </a:rPr>
            <a:t>Site : </a:t>
          </a:r>
          <a:r>
            <a:rPr lang="fr-FR" sz="800" i="1" u="none" strike="noStrike">
              <a:solidFill>
                <a:srgbClr val="FFFFFF"/>
              </a:solidFill>
              <a:effectLst/>
              <a:latin typeface="Calibri" panose="020F0502020204030204" pitchFamily="34" charset="0"/>
              <a:ea typeface="Calibri" panose="020F0502020204030204" pitchFamily="34" charset="0"/>
              <a:cs typeface="Arial" panose="020B0604020202020204" pitchFamily="34" charset="0"/>
            </a:rPr>
            <a:t>www.prosynergie.fr</a:t>
          </a:r>
          <a:br>
            <a:rPr lang="fr-FR" sz="1100" i="0" u="none" strike="noStrike">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br>
          <a:r>
            <a:rPr lang="fr-FR" sz="800" i="1">
              <a:solidFill>
                <a:srgbClr val="FFFFFF"/>
              </a:solidFill>
              <a:effectLst/>
              <a:latin typeface="Calibri" panose="020F0502020204030204" pitchFamily="34" charset="0"/>
              <a:ea typeface="Calibri" panose="020F0502020204030204" pitchFamily="34" charset="0"/>
              <a:cs typeface="Arial" panose="020B0604020202020204" pitchFamily="34" charset="0"/>
            </a:rPr>
            <a:t>Courriel : </a:t>
          </a:r>
          <a:r>
            <a:rPr lang="fr-FR" sz="800" i="1" u="none" strike="noStrike">
              <a:solidFill>
                <a:srgbClr val="FFFFFF"/>
              </a:solidFill>
              <a:effectLst/>
              <a:latin typeface="Calibri" panose="020F0502020204030204" pitchFamily="34" charset="0"/>
              <a:ea typeface="Calibri" panose="020F0502020204030204" pitchFamily="34" charset="0"/>
              <a:cs typeface="Arial" panose="020B0604020202020204" pitchFamily="34" charset="0"/>
            </a:rPr>
            <a:t>contact@prosynergie.fr</a:t>
          </a:r>
          <a:endParaRPr lang="fr-FR"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9</xdr:col>
      <xdr:colOff>228599</xdr:colOff>
      <xdr:row>79</xdr:row>
      <xdr:rowOff>133350</xdr:rowOff>
    </xdr:from>
    <xdr:to>
      <xdr:col>9</xdr:col>
      <xdr:colOff>504824</xdr:colOff>
      <xdr:row>80</xdr:row>
      <xdr:rowOff>47625</xdr:rowOff>
    </xdr:to>
    <xdr:sp macro="" textlink="">
      <xdr:nvSpPr>
        <xdr:cNvPr id="41" name="Flèche : droite 40">
          <a:extLst>
            <a:ext uri="{FF2B5EF4-FFF2-40B4-BE49-F238E27FC236}">
              <a16:creationId xmlns:a16="http://schemas.microsoft.com/office/drawing/2014/main" id="{9723520F-6C9F-4F52-B391-8DC7A9A42033}"/>
            </a:ext>
          </a:extLst>
        </xdr:cNvPr>
        <xdr:cNvSpPr/>
      </xdr:nvSpPr>
      <xdr:spPr>
        <a:xfrm rot="10800000">
          <a:off x="7115174" y="5772150"/>
          <a:ext cx="276225" cy="104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oneCellAnchor>
    <xdr:from>
      <xdr:col>2</xdr:col>
      <xdr:colOff>688937</xdr:colOff>
      <xdr:row>75</xdr:row>
      <xdr:rowOff>55060</xdr:rowOff>
    </xdr:from>
    <xdr:ext cx="927177" cy="436786"/>
    <xdr:sp macro="" textlink="">
      <xdr:nvSpPr>
        <xdr:cNvPr id="42" name="Rectangle 41">
          <a:extLst>
            <a:ext uri="{FF2B5EF4-FFF2-40B4-BE49-F238E27FC236}">
              <a16:creationId xmlns:a16="http://schemas.microsoft.com/office/drawing/2014/main" id="{8507528A-55DD-4836-A66D-45F17D271384}"/>
            </a:ext>
          </a:extLst>
        </xdr:cNvPr>
        <xdr:cNvSpPr/>
      </xdr:nvSpPr>
      <xdr:spPr>
        <a:xfrm>
          <a:off x="2212937" y="15523660"/>
          <a:ext cx="927177" cy="436786"/>
        </a:xfrm>
        <a:prstGeom prst="rect">
          <a:avLst/>
        </a:prstGeom>
        <a:noFill/>
      </xdr:spPr>
      <xdr:txBody>
        <a:bodyPr wrap="none" lIns="91440" tIns="45720" rIns="91440" bIns="45720">
          <a:spAutoFit/>
        </a:bodyPr>
        <a:lstStyle/>
        <a:p>
          <a:pPr algn="ctr"/>
          <a:r>
            <a:rPr lang="fr-FR" sz="1100" b="0" cap="none" spc="0">
              <a:ln w="0"/>
              <a:solidFill>
                <a:schemeClr val="accent1"/>
              </a:solidFill>
              <a:effectLst>
                <a:outerShdw blurRad="38100" dist="25400" dir="5400000" algn="ctr" rotWithShape="0">
                  <a:srgbClr val="6E747A">
                    <a:alpha val="43000"/>
                  </a:srgbClr>
                </a:outerShdw>
              </a:effectLst>
            </a:rPr>
            <a:t>Données</a:t>
          </a:r>
        </a:p>
        <a:p>
          <a:pPr algn="ctr"/>
          <a:r>
            <a:rPr lang="fr-FR" sz="1100" b="0" cap="none" spc="0">
              <a:ln w="0"/>
              <a:solidFill>
                <a:schemeClr val="accent1"/>
              </a:solidFill>
              <a:effectLst>
                <a:outerShdw blurRad="38100" dist="25400" dir="5400000" algn="ctr" rotWithShape="0">
                  <a:srgbClr val="6E747A">
                    <a:alpha val="43000"/>
                  </a:srgbClr>
                </a:outerShdw>
              </a:effectLst>
            </a:rPr>
            <a:t>à renseigner</a:t>
          </a:r>
        </a:p>
      </xdr:txBody>
    </xdr:sp>
    <xdr:clientData/>
  </xdr:oneCellAnchor>
  <xdr:twoCellAnchor>
    <xdr:from>
      <xdr:col>3</xdr:col>
      <xdr:colOff>209548</xdr:colOff>
      <xdr:row>77</xdr:row>
      <xdr:rowOff>104776</xdr:rowOff>
    </xdr:from>
    <xdr:to>
      <xdr:col>3</xdr:col>
      <xdr:colOff>561974</xdr:colOff>
      <xdr:row>78</xdr:row>
      <xdr:rowOff>95253</xdr:rowOff>
    </xdr:to>
    <xdr:sp macro="" textlink="">
      <xdr:nvSpPr>
        <xdr:cNvPr id="43" name="Flèche : droite 42">
          <a:extLst>
            <a:ext uri="{FF2B5EF4-FFF2-40B4-BE49-F238E27FC236}">
              <a16:creationId xmlns:a16="http://schemas.microsoft.com/office/drawing/2014/main" id="{AD813E32-3765-4787-9017-B6E335F6540C}"/>
            </a:ext>
          </a:extLst>
        </xdr:cNvPr>
        <xdr:cNvSpPr/>
      </xdr:nvSpPr>
      <xdr:spPr>
        <a:xfrm rot="5400000">
          <a:off x="2581272" y="15868652"/>
          <a:ext cx="180977" cy="35242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0</xdr:col>
      <xdr:colOff>8255</xdr:colOff>
      <xdr:row>123</xdr:row>
      <xdr:rowOff>43815</xdr:rowOff>
    </xdr:from>
    <xdr:to>
      <xdr:col>9</xdr:col>
      <xdr:colOff>733425</xdr:colOff>
      <xdr:row>125</xdr:row>
      <xdr:rowOff>116840</xdr:rowOff>
    </xdr:to>
    <xdr:pic>
      <xdr:nvPicPr>
        <xdr:cNvPr id="44" name="Image 43">
          <a:extLst>
            <a:ext uri="{FF2B5EF4-FFF2-40B4-BE49-F238E27FC236}">
              <a16:creationId xmlns:a16="http://schemas.microsoft.com/office/drawing/2014/main" id="{0FDC9B65-B070-45D4-9681-DC952588663A}"/>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066" t="52778" r="10650" b="37219"/>
        <a:stretch/>
      </xdr:blipFill>
      <xdr:spPr bwMode="auto">
        <a:xfrm>
          <a:off x="8255" y="12007215"/>
          <a:ext cx="7611745" cy="454025"/>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0</xdr:col>
      <xdr:colOff>0</xdr:colOff>
      <xdr:row>122</xdr:row>
      <xdr:rowOff>0</xdr:rowOff>
    </xdr:from>
    <xdr:to>
      <xdr:col>8</xdr:col>
      <xdr:colOff>451854</xdr:colOff>
      <xdr:row>122</xdr:row>
      <xdr:rowOff>142240</xdr:rowOff>
    </xdr:to>
    <xdr:pic>
      <xdr:nvPicPr>
        <xdr:cNvPr id="45" name="Image 44">
          <a:extLst>
            <a:ext uri="{FF2B5EF4-FFF2-40B4-BE49-F238E27FC236}">
              <a16:creationId xmlns:a16="http://schemas.microsoft.com/office/drawing/2014/main" id="{D1791B08-C943-44FD-8096-24DD06627664}"/>
            </a:ext>
          </a:extLst>
        </xdr:cNvPr>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100" t="47613" r="17435" b="49086"/>
        <a:stretch/>
      </xdr:blipFill>
      <xdr:spPr bwMode="auto">
        <a:xfrm>
          <a:off x="0" y="11772900"/>
          <a:ext cx="6547854" cy="142240"/>
        </a:xfrm>
        <a:prstGeom prst="rect">
          <a:avLst/>
        </a:prstGeom>
        <a:noFill/>
        <a:ln>
          <a:noFill/>
        </a:ln>
        <a:extLst>
          <a:ext uri="{53640926-AAD7-44D8-BBD7-CCE9431645EC}">
            <a14:shadowObscured xmlns:a14="http://schemas.microsoft.com/office/drawing/2010/main"/>
          </a:ext>
        </a:extLst>
      </xdr:spPr>
    </xdr:pic>
    <xdr:clientData/>
  </xdr:twoCellAnchor>
  <xdr:twoCellAnchor>
    <xdr:from>
      <xdr:col>0</xdr:col>
      <xdr:colOff>0</xdr:colOff>
      <xdr:row>124</xdr:row>
      <xdr:rowOff>123826</xdr:rowOff>
    </xdr:from>
    <xdr:to>
      <xdr:col>9</xdr:col>
      <xdr:colOff>609600</xdr:colOff>
      <xdr:row>125</xdr:row>
      <xdr:rowOff>142876</xdr:rowOff>
    </xdr:to>
    <xdr:sp macro="" textlink="">
      <xdr:nvSpPr>
        <xdr:cNvPr id="46" name="Zone de texte 2">
          <a:extLst>
            <a:ext uri="{FF2B5EF4-FFF2-40B4-BE49-F238E27FC236}">
              <a16:creationId xmlns:a16="http://schemas.microsoft.com/office/drawing/2014/main" id="{598B3AC5-6213-424C-A89A-66B93FB14E1B}"/>
            </a:ext>
          </a:extLst>
        </xdr:cNvPr>
        <xdr:cNvSpPr txBox="1">
          <a:spLocks noChangeArrowheads="1"/>
        </xdr:cNvSpPr>
      </xdr:nvSpPr>
      <xdr:spPr bwMode="auto">
        <a:xfrm>
          <a:off x="0" y="12277726"/>
          <a:ext cx="7467600" cy="209550"/>
        </a:xfrm>
        <a:prstGeom prst="rect">
          <a:avLst/>
        </a:prstGeom>
        <a:noFill/>
        <a:ln w="9525">
          <a:noFill/>
          <a:miter lim="800000"/>
          <a:headEnd/>
          <a:tailEnd/>
        </a:ln>
      </xdr:spPr>
      <xdr:txBody>
        <a:bodyPr rot="0" vert="horz" wrap="square" lIns="0" tIns="0" rIns="0" bIns="0" anchor="t" anchorCtr="0">
          <a:noAutofit/>
        </a:bodyPr>
        <a:lstStyle/>
        <a:p>
          <a:pPr marL="0" marR="0" lvl="0" indent="0" algn="ctr" defTabSz="914400" eaLnBrk="1" fontAlgn="auto" latinLnBrk="0" hangingPunct="1">
            <a:lnSpc>
              <a:spcPct val="107000"/>
            </a:lnSpc>
            <a:spcBef>
              <a:spcPts val="0"/>
            </a:spcBef>
            <a:spcAft>
              <a:spcPts val="800"/>
            </a:spcAft>
            <a:buClrTx/>
            <a:buSzTx/>
            <a:buFontTx/>
            <a:buNone/>
            <a:tabLst/>
            <a:defRPr/>
          </a:pPr>
          <a:r>
            <a:rPr lang="fr-FR" sz="800" i="1" u="none" strike="noStrike">
              <a:solidFill>
                <a:srgbClr val="FFFFFF"/>
              </a:solidFill>
              <a:effectLst/>
              <a:latin typeface="Calibri" panose="020F0502020204030204" pitchFamily="34" charset="0"/>
              <a:ea typeface="Calibri" panose="020F0502020204030204" pitchFamily="34" charset="0"/>
              <a:cs typeface="Arial" panose="020B0604020202020204" pitchFamily="34" charset="0"/>
            </a:rPr>
            <a:t>PROSYNERGIE- 5 rue moulin Cuit - 79120 LEZAY – SARL au capital de 100 960 euros - N° SIRET : 498 524 511 00025- APE 4674B - N° TVA INTRACOM : FR94498524511</a:t>
          </a:r>
        </a:p>
        <a:p>
          <a:pPr algn="ctr">
            <a:lnSpc>
              <a:spcPct val="107000"/>
            </a:lnSpc>
            <a:spcAft>
              <a:spcPts val="800"/>
            </a:spcAft>
          </a:pPr>
          <a:endParaRPr lang="fr-FR"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editAs="oneCell">
    <xdr:from>
      <xdr:col>0</xdr:col>
      <xdr:colOff>123825</xdr:colOff>
      <xdr:row>63</xdr:row>
      <xdr:rowOff>38100</xdr:rowOff>
    </xdr:from>
    <xdr:to>
      <xdr:col>2</xdr:col>
      <xdr:colOff>94615</xdr:colOff>
      <xdr:row>69</xdr:row>
      <xdr:rowOff>83185</xdr:rowOff>
    </xdr:to>
    <xdr:pic>
      <xdr:nvPicPr>
        <xdr:cNvPr id="51" name="Image 50" descr="Une image contenant Police, texte, Graphique, logo&#10;&#10;Description générée automatiquement">
          <a:extLst>
            <a:ext uri="{FF2B5EF4-FFF2-40B4-BE49-F238E27FC236}">
              <a16:creationId xmlns:a16="http://schemas.microsoft.com/office/drawing/2014/main" id="{4BFE7E67-CD6E-4295-2A49-53B6457B17F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825" y="38100"/>
          <a:ext cx="1494790" cy="1188085"/>
        </a:xfrm>
        <a:prstGeom prst="rect">
          <a:avLst/>
        </a:prstGeom>
        <a:noFill/>
      </xdr:spPr>
    </xdr:pic>
    <xdr:clientData/>
  </xdr:twoCellAnchor>
  <xdr:twoCellAnchor>
    <xdr:from>
      <xdr:col>4</xdr:col>
      <xdr:colOff>228599</xdr:colOff>
      <xdr:row>81</xdr:row>
      <xdr:rowOff>57150</xdr:rowOff>
    </xdr:from>
    <xdr:to>
      <xdr:col>4</xdr:col>
      <xdr:colOff>504824</xdr:colOff>
      <xdr:row>81</xdr:row>
      <xdr:rowOff>161925</xdr:rowOff>
    </xdr:to>
    <xdr:sp macro="" textlink="">
      <xdr:nvSpPr>
        <xdr:cNvPr id="40" name="Flèche : droite 39">
          <a:extLst>
            <a:ext uri="{FF2B5EF4-FFF2-40B4-BE49-F238E27FC236}">
              <a16:creationId xmlns:a16="http://schemas.microsoft.com/office/drawing/2014/main" id="{73C0DF28-BC74-411C-A7A5-B2614E28CBFD}"/>
            </a:ext>
          </a:extLst>
        </xdr:cNvPr>
        <xdr:cNvSpPr/>
      </xdr:nvSpPr>
      <xdr:spPr>
        <a:xfrm rot="10800000">
          <a:off x="3276599" y="4362450"/>
          <a:ext cx="276225" cy="104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1</xdr:colOff>
      <xdr:row>94</xdr:row>
      <xdr:rowOff>109289</xdr:rowOff>
    </xdr:from>
    <xdr:to>
      <xdr:col>8</xdr:col>
      <xdr:colOff>128309</xdr:colOff>
      <xdr:row>117</xdr:row>
      <xdr:rowOff>28574</xdr:rowOff>
    </xdr:to>
    <xdr:grpSp>
      <xdr:nvGrpSpPr>
        <xdr:cNvPr id="168" name="Groupe 167">
          <a:extLst>
            <a:ext uri="{FF2B5EF4-FFF2-40B4-BE49-F238E27FC236}">
              <a16:creationId xmlns:a16="http://schemas.microsoft.com/office/drawing/2014/main" id="{09CF363C-CC6E-C585-E587-784B8BD726D8}"/>
            </a:ext>
          </a:extLst>
        </xdr:cNvPr>
        <xdr:cNvGrpSpPr/>
      </xdr:nvGrpSpPr>
      <xdr:grpSpPr>
        <a:xfrm>
          <a:off x="762001" y="18768764"/>
          <a:ext cx="5462308" cy="4300785"/>
          <a:chOff x="762001" y="5043239"/>
          <a:chExt cx="5462308" cy="4300785"/>
        </a:xfrm>
      </xdr:grpSpPr>
      <xdr:pic>
        <xdr:nvPicPr>
          <xdr:cNvPr id="82" name="Image 81">
            <a:extLst>
              <a:ext uri="{FF2B5EF4-FFF2-40B4-BE49-F238E27FC236}">
                <a16:creationId xmlns:a16="http://schemas.microsoft.com/office/drawing/2014/main" id="{52CC1C93-ED5E-95BF-445E-8B8179630505}"/>
              </a:ext>
            </a:extLst>
          </xdr:cNvPr>
          <xdr:cNvPicPr>
            <a:picLocks noChangeAspect="1"/>
          </xdr:cNvPicPr>
        </xdr:nvPicPr>
        <xdr:blipFill>
          <a:blip xmlns:r="http://schemas.openxmlformats.org/officeDocument/2006/relationships" r:embed="rId7"/>
          <a:stretch>
            <a:fillRect/>
          </a:stretch>
        </xdr:blipFill>
        <xdr:spPr>
          <a:xfrm>
            <a:off x="1305842" y="5162549"/>
            <a:ext cx="4572548" cy="4181475"/>
          </a:xfrm>
          <a:prstGeom prst="rect">
            <a:avLst/>
          </a:prstGeom>
        </xdr:spPr>
      </xdr:pic>
      <xdr:sp macro="" textlink="">
        <xdr:nvSpPr>
          <xdr:cNvPr id="7" name="ZoneTexte 6">
            <a:extLst>
              <a:ext uri="{FF2B5EF4-FFF2-40B4-BE49-F238E27FC236}">
                <a16:creationId xmlns:a16="http://schemas.microsoft.com/office/drawing/2014/main" id="{769C3490-CD39-4D72-AD7F-03FB60704832}"/>
              </a:ext>
            </a:extLst>
          </xdr:cNvPr>
          <xdr:cNvSpPr txBox="1"/>
        </xdr:nvSpPr>
        <xdr:spPr>
          <a:xfrm>
            <a:off x="6019801" y="6750455"/>
            <a:ext cx="204508"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H</a:t>
            </a:r>
          </a:p>
        </xdr:txBody>
      </xdr:sp>
      <xdr:grpSp>
        <xdr:nvGrpSpPr>
          <xdr:cNvPr id="8" name="Groupe 7">
            <a:extLst>
              <a:ext uri="{FF2B5EF4-FFF2-40B4-BE49-F238E27FC236}">
                <a16:creationId xmlns:a16="http://schemas.microsoft.com/office/drawing/2014/main" id="{967CFD44-8788-4D14-A49B-D104FA34253F}"/>
              </a:ext>
            </a:extLst>
          </xdr:cNvPr>
          <xdr:cNvGrpSpPr/>
        </xdr:nvGrpSpPr>
        <xdr:grpSpPr>
          <a:xfrm rot="10800000" flipH="1">
            <a:off x="4772025" y="6038848"/>
            <a:ext cx="1190626" cy="1514476"/>
            <a:chOff x="360011" y="8115300"/>
            <a:chExt cx="1706915" cy="2343150"/>
          </a:xfrm>
        </xdr:grpSpPr>
        <xdr:cxnSp macro="">
          <xdr:nvCxnSpPr>
            <xdr:cNvPr id="9" name="Connecteur droit avec flèche 8">
              <a:extLst>
                <a:ext uri="{FF2B5EF4-FFF2-40B4-BE49-F238E27FC236}">
                  <a16:creationId xmlns:a16="http://schemas.microsoft.com/office/drawing/2014/main" id="{83A8B6A7-B9C0-D833-8E29-A4808550AB4B}"/>
                </a:ext>
              </a:extLst>
            </xdr:cNvPr>
            <xdr:cNvCxnSpPr/>
          </xdr:nvCxnSpPr>
          <xdr:spPr>
            <a:xfrm rot="5400000">
              <a:off x="903703" y="9287273"/>
              <a:ext cx="2323310" cy="1588"/>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F0F69F70-755A-9C62-CB4F-0A62C196549C}"/>
                </a:ext>
              </a:extLst>
            </xdr:cNvPr>
            <xdr:cNvCxnSpPr/>
          </xdr:nvCxnSpPr>
          <xdr:spPr>
            <a:xfrm rot="10800000">
              <a:off x="1916718" y="8115300"/>
              <a:ext cx="150208"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65BC09FF-9B05-F635-94ED-717DAEB5980E}"/>
                </a:ext>
              </a:extLst>
            </xdr:cNvPr>
            <xdr:cNvCxnSpPr/>
          </xdr:nvCxnSpPr>
          <xdr:spPr>
            <a:xfrm rot="10800000">
              <a:off x="360011" y="10458450"/>
              <a:ext cx="1706915"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grpSp>
      <xdr:sp macro="" textlink="">
        <xdr:nvSpPr>
          <xdr:cNvPr id="12" name="ZoneTexte 11">
            <a:extLst>
              <a:ext uri="{FF2B5EF4-FFF2-40B4-BE49-F238E27FC236}">
                <a16:creationId xmlns:a16="http://schemas.microsoft.com/office/drawing/2014/main" id="{69666FD4-A622-429B-ACE9-875E9A8F8FD2}"/>
              </a:ext>
            </a:extLst>
          </xdr:cNvPr>
          <xdr:cNvSpPr txBox="1"/>
        </xdr:nvSpPr>
        <xdr:spPr>
          <a:xfrm>
            <a:off x="3829051" y="8620157"/>
            <a:ext cx="6572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La</a:t>
            </a:r>
          </a:p>
        </xdr:txBody>
      </xdr:sp>
      <xdr:grpSp>
        <xdr:nvGrpSpPr>
          <xdr:cNvPr id="13" name="Groupe 12">
            <a:extLst>
              <a:ext uri="{FF2B5EF4-FFF2-40B4-BE49-F238E27FC236}">
                <a16:creationId xmlns:a16="http://schemas.microsoft.com/office/drawing/2014/main" id="{D9EB7631-F888-42B4-9387-55608C8415E0}"/>
              </a:ext>
            </a:extLst>
          </xdr:cNvPr>
          <xdr:cNvGrpSpPr/>
        </xdr:nvGrpSpPr>
        <xdr:grpSpPr>
          <a:xfrm rot="11668739">
            <a:off x="2973629" y="5134475"/>
            <a:ext cx="1149274" cy="553192"/>
            <a:chOff x="-842103" y="7576824"/>
            <a:chExt cx="4501391" cy="1517256"/>
          </a:xfrm>
        </xdr:grpSpPr>
        <xdr:cxnSp macro="">
          <xdr:nvCxnSpPr>
            <xdr:cNvPr id="14" name="Connecteur droit avec flèche 13">
              <a:extLst>
                <a:ext uri="{FF2B5EF4-FFF2-40B4-BE49-F238E27FC236}">
                  <a16:creationId xmlns:a16="http://schemas.microsoft.com/office/drawing/2014/main" id="{7839C1A9-D15C-CC79-2706-7EF8F4458206}"/>
                </a:ext>
              </a:extLst>
            </xdr:cNvPr>
            <xdr:cNvCxnSpPr/>
          </xdr:nvCxnSpPr>
          <xdr:spPr>
            <a:xfrm rot="9931261" flipV="1">
              <a:off x="2544123" y="7981182"/>
              <a:ext cx="1115165" cy="1011213"/>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4174B425-9AF9-C01D-F90E-AB399D4936DF}"/>
                </a:ext>
              </a:extLst>
            </xdr:cNvPr>
            <xdr:cNvCxnSpPr/>
          </xdr:nvCxnSpPr>
          <xdr:spPr>
            <a:xfrm rot="9931261">
              <a:off x="1596711" y="7576824"/>
              <a:ext cx="1920707" cy="376952"/>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D58826AE-B84A-7492-7312-A776C9F144AB}"/>
                </a:ext>
              </a:extLst>
            </xdr:cNvPr>
            <xdr:cNvCxnSpPr/>
          </xdr:nvCxnSpPr>
          <xdr:spPr>
            <a:xfrm rot="10800000">
              <a:off x="-842103" y="9094080"/>
              <a:ext cx="3452888"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grpSp>
      <xdr:sp macro="" textlink="">
        <xdr:nvSpPr>
          <xdr:cNvPr id="17" name="ZoneTexte 16">
            <a:extLst>
              <a:ext uri="{FF2B5EF4-FFF2-40B4-BE49-F238E27FC236}">
                <a16:creationId xmlns:a16="http://schemas.microsoft.com/office/drawing/2014/main" id="{39207A6C-9E3E-4F5C-8838-A5DE211314FF}"/>
              </a:ext>
            </a:extLst>
          </xdr:cNvPr>
          <xdr:cNvSpPr txBox="1"/>
        </xdr:nvSpPr>
        <xdr:spPr>
          <a:xfrm>
            <a:off x="2655237" y="5043239"/>
            <a:ext cx="6572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Ø</a:t>
            </a:r>
          </a:p>
        </xdr:txBody>
      </xdr:sp>
      <xdr:grpSp>
        <xdr:nvGrpSpPr>
          <xdr:cNvPr id="30" name="Groupe 29">
            <a:extLst>
              <a:ext uri="{FF2B5EF4-FFF2-40B4-BE49-F238E27FC236}">
                <a16:creationId xmlns:a16="http://schemas.microsoft.com/office/drawing/2014/main" id="{BAC8ED35-98BD-4EEB-838E-02D1F8DE250D}"/>
              </a:ext>
            </a:extLst>
          </xdr:cNvPr>
          <xdr:cNvGrpSpPr/>
        </xdr:nvGrpSpPr>
        <xdr:grpSpPr>
          <a:xfrm rot="20063036" flipH="1">
            <a:off x="1203356" y="7799684"/>
            <a:ext cx="459408" cy="1511194"/>
            <a:chOff x="413571" y="8115300"/>
            <a:chExt cx="1653354" cy="2343150"/>
          </a:xfrm>
        </xdr:grpSpPr>
        <xdr:cxnSp macro="">
          <xdr:nvCxnSpPr>
            <xdr:cNvPr id="31" name="Connecteur droit avec flèche 30">
              <a:extLst>
                <a:ext uri="{FF2B5EF4-FFF2-40B4-BE49-F238E27FC236}">
                  <a16:creationId xmlns:a16="http://schemas.microsoft.com/office/drawing/2014/main" id="{549C240D-8C5D-D1DF-15D5-58678504E765}"/>
                </a:ext>
              </a:extLst>
            </xdr:cNvPr>
            <xdr:cNvCxnSpPr/>
          </xdr:nvCxnSpPr>
          <xdr:spPr>
            <a:xfrm rot="5400000">
              <a:off x="903703" y="9287273"/>
              <a:ext cx="2323310" cy="1588"/>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xnSp macro="">
          <xdr:nvCxnSpPr>
            <xdr:cNvPr id="32" name="Connecteur droit 31">
              <a:extLst>
                <a:ext uri="{FF2B5EF4-FFF2-40B4-BE49-F238E27FC236}">
                  <a16:creationId xmlns:a16="http://schemas.microsoft.com/office/drawing/2014/main" id="{8AA4869C-6B3D-6C4A-E7CE-6E8F29B49114}"/>
                </a:ext>
              </a:extLst>
            </xdr:cNvPr>
            <xdr:cNvCxnSpPr/>
          </xdr:nvCxnSpPr>
          <xdr:spPr>
            <a:xfrm rot="5400000">
              <a:off x="1240248" y="7288623"/>
              <a:ext cx="0" cy="1653354"/>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3" name="Connecteur droit 32">
              <a:extLst>
                <a:ext uri="{FF2B5EF4-FFF2-40B4-BE49-F238E27FC236}">
                  <a16:creationId xmlns:a16="http://schemas.microsoft.com/office/drawing/2014/main" id="{76168CD4-3B74-EE85-12A7-1C156089DCA9}"/>
                </a:ext>
              </a:extLst>
            </xdr:cNvPr>
            <xdr:cNvCxnSpPr/>
          </xdr:nvCxnSpPr>
          <xdr:spPr>
            <a:xfrm flipH="1">
              <a:off x="523875" y="10458450"/>
              <a:ext cx="1543050"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grpSp>
      <xdr:grpSp>
        <xdr:nvGrpSpPr>
          <xdr:cNvPr id="56" name="Groupe 55">
            <a:extLst>
              <a:ext uri="{FF2B5EF4-FFF2-40B4-BE49-F238E27FC236}">
                <a16:creationId xmlns:a16="http://schemas.microsoft.com/office/drawing/2014/main" id="{481A08F9-F445-A197-CF62-7F48B5549CEA}"/>
              </a:ext>
            </a:extLst>
          </xdr:cNvPr>
          <xdr:cNvGrpSpPr/>
        </xdr:nvGrpSpPr>
        <xdr:grpSpPr>
          <a:xfrm rot="14857485" flipH="1">
            <a:off x="3821920" y="6363223"/>
            <a:ext cx="268705" cy="4232295"/>
            <a:chOff x="413571" y="8115300"/>
            <a:chExt cx="1653354" cy="2343150"/>
          </a:xfrm>
        </xdr:grpSpPr>
        <xdr:cxnSp macro="">
          <xdr:nvCxnSpPr>
            <xdr:cNvPr id="57" name="Connecteur droit avec flèche 56">
              <a:extLst>
                <a:ext uri="{FF2B5EF4-FFF2-40B4-BE49-F238E27FC236}">
                  <a16:creationId xmlns:a16="http://schemas.microsoft.com/office/drawing/2014/main" id="{2D70052E-EB8A-0312-49F7-114088205741}"/>
                </a:ext>
              </a:extLst>
            </xdr:cNvPr>
            <xdr:cNvCxnSpPr/>
          </xdr:nvCxnSpPr>
          <xdr:spPr>
            <a:xfrm rot="5400000">
              <a:off x="903703" y="9287273"/>
              <a:ext cx="2323310" cy="1588"/>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xnSp macro="">
          <xdr:nvCxnSpPr>
            <xdr:cNvPr id="58" name="Connecteur droit 57">
              <a:extLst>
                <a:ext uri="{FF2B5EF4-FFF2-40B4-BE49-F238E27FC236}">
                  <a16:creationId xmlns:a16="http://schemas.microsoft.com/office/drawing/2014/main" id="{F4CBA7D5-966B-2014-609B-0A96D70B834A}"/>
                </a:ext>
              </a:extLst>
            </xdr:cNvPr>
            <xdr:cNvCxnSpPr/>
          </xdr:nvCxnSpPr>
          <xdr:spPr>
            <a:xfrm rot="5400000">
              <a:off x="1240248" y="7288623"/>
              <a:ext cx="0" cy="1653354"/>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59" name="Connecteur droit 58">
              <a:extLst>
                <a:ext uri="{FF2B5EF4-FFF2-40B4-BE49-F238E27FC236}">
                  <a16:creationId xmlns:a16="http://schemas.microsoft.com/office/drawing/2014/main" id="{238F8E6D-4694-B30D-0BCE-A1C5D3068850}"/>
                </a:ext>
              </a:extLst>
            </xdr:cNvPr>
            <xdr:cNvCxnSpPr/>
          </xdr:nvCxnSpPr>
          <xdr:spPr>
            <a:xfrm flipH="1">
              <a:off x="523875" y="10458450"/>
              <a:ext cx="1543050"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grpSp>
      <xdr:sp macro="" textlink="">
        <xdr:nvSpPr>
          <xdr:cNvPr id="5" name="ZoneTexte 4">
            <a:extLst>
              <a:ext uri="{FF2B5EF4-FFF2-40B4-BE49-F238E27FC236}">
                <a16:creationId xmlns:a16="http://schemas.microsoft.com/office/drawing/2014/main" id="{80C9DF7E-7091-2357-2511-C5F088C9BB1A}"/>
              </a:ext>
            </a:extLst>
          </xdr:cNvPr>
          <xdr:cNvSpPr txBox="1"/>
        </xdr:nvSpPr>
        <xdr:spPr>
          <a:xfrm>
            <a:off x="762001" y="8572532"/>
            <a:ext cx="6572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Pr</a:t>
            </a:r>
          </a:p>
        </xdr:txBody>
      </xdr:sp>
    </xdr:grpSp>
    <xdr:clientData/>
  </xdr:twoCellAnchor>
  <xdr:oneCellAnchor>
    <xdr:from>
      <xdr:col>7</xdr:col>
      <xdr:colOff>698462</xdr:colOff>
      <xdr:row>75</xdr:row>
      <xdr:rowOff>55060</xdr:rowOff>
    </xdr:from>
    <xdr:ext cx="927177" cy="436786"/>
    <xdr:sp macro="" textlink="">
      <xdr:nvSpPr>
        <xdr:cNvPr id="19" name="Rectangle 18">
          <a:extLst>
            <a:ext uri="{FF2B5EF4-FFF2-40B4-BE49-F238E27FC236}">
              <a16:creationId xmlns:a16="http://schemas.microsoft.com/office/drawing/2014/main" id="{F9290578-1562-FE81-197F-34D12669B05D}"/>
            </a:ext>
          </a:extLst>
        </xdr:cNvPr>
        <xdr:cNvSpPr/>
      </xdr:nvSpPr>
      <xdr:spPr>
        <a:xfrm>
          <a:off x="6032462" y="2645860"/>
          <a:ext cx="927177" cy="436786"/>
        </a:xfrm>
        <a:prstGeom prst="rect">
          <a:avLst/>
        </a:prstGeom>
        <a:noFill/>
      </xdr:spPr>
      <xdr:txBody>
        <a:bodyPr wrap="none" lIns="91440" tIns="45720" rIns="91440" bIns="45720">
          <a:spAutoFit/>
        </a:bodyPr>
        <a:lstStyle/>
        <a:p>
          <a:pPr algn="ctr"/>
          <a:r>
            <a:rPr lang="fr-FR" sz="1100" b="0" cap="none" spc="0">
              <a:ln w="0"/>
              <a:solidFill>
                <a:schemeClr val="accent1"/>
              </a:solidFill>
              <a:effectLst>
                <a:outerShdw blurRad="38100" dist="25400" dir="5400000" algn="ctr" rotWithShape="0">
                  <a:srgbClr val="6E747A">
                    <a:alpha val="43000"/>
                  </a:srgbClr>
                </a:outerShdw>
              </a:effectLst>
            </a:rPr>
            <a:t>Données</a:t>
          </a:r>
        </a:p>
        <a:p>
          <a:pPr algn="ctr"/>
          <a:r>
            <a:rPr lang="fr-FR" sz="1100" b="0" cap="none" spc="0">
              <a:ln w="0"/>
              <a:solidFill>
                <a:schemeClr val="accent1"/>
              </a:solidFill>
              <a:effectLst>
                <a:outerShdw blurRad="38100" dist="25400" dir="5400000" algn="ctr" rotWithShape="0">
                  <a:srgbClr val="6E747A">
                    <a:alpha val="43000"/>
                  </a:srgbClr>
                </a:outerShdw>
              </a:effectLst>
            </a:rPr>
            <a:t>à renseigner</a:t>
          </a:r>
        </a:p>
      </xdr:txBody>
    </xdr:sp>
    <xdr:clientData/>
  </xdr:oneCellAnchor>
  <xdr:twoCellAnchor>
    <xdr:from>
      <xdr:col>8</xdr:col>
      <xdr:colOff>219073</xdr:colOff>
      <xdr:row>77</xdr:row>
      <xdr:rowOff>104776</xdr:rowOff>
    </xdr:from>
    <xdr:to>
      <xdr:col>8</xdr:col>
      <xdr:colOff>571499</xdr:colOff>
      <xdr:row>78</xdr:row>
      <xdr:rowOff>95253</xdr:rowOff>
    </xdr:to>
    <xdr:sp macro="" textlink="">
      <xdr:nvSpPr>
        <xdr:cNvPr id="20" name="Flèche : droite 19">
          <a:extLst>
            <a:ext uri="{FF2B5EF4-FFF2-40B4-BE49-F238E27FC236}">
              <a16:creationId xmlns:a16="http://schemas.microsoft.com/office/drawing/2014/main" id="{BEE9D0CC-4E1D-8740-2730-DE97AC611046}"/>
            </a:ext>
          </a:extLst>
        </xdr:cNvPr>
        <xdr:cNvSpPr/>
      </xdr:nvSpPr>
      <xdr:spPr>
        <a:xfrm rot="5400000">
          <a:off x="6400797" y="2990852"/>
          <a:ext cx="180977" cy="35242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oneCellAnchor>
    <xdr:from>
      <xdr:col>0</xdr:col>
      <xdr:colOff>0</xdr:colOff>
      <xdr:row>0</xdr:row>
      <xdr:rowOff>0</xdr:rowOff>
    </xdr:from>
    <xdr:ext cx="7620000" cy="1284605"/>
    <xdr:pic>
      <xdr:nvPicPr>
        <xdr:cNvPr id="25" name="Image 24">
          <a:extLst>
            <a:ext uri="{FF2B5EF4-FFF2-40B4-BE49-F238E27FC236}">
              <a16:creationId xmlns:a16="http://schemas.microsoft.com/office/drawing/2014/main" id="{7568DCD2-6229-4B68-A21E-D59BA1129E5C}"/>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9042" t="10051" r="25340" b="71849"/>
        <a:stretch/>
      </xdr:blipFill>
      <xdr:spPr bwMode="auto">
        <a:xfrm>
          <a:off x="0" y="0"/>
          <a:ext cx="7620000" cy="1284605"/>
        </a:xfrm>
        <a:prstGeom prst="rect">
          <a:avLst/>
        </a:prstGeom>
        <a:noFill/>
        <a:ln>
          <a:noFill/>
        </a:ln>
        <a:extLst>
          <a:ext uri="{53640926-AAD7-44D8-BBD7-CCE9431645EC}">
            <a14:shadowObscured xmlns:a14="http://schemas.microsoft.com/office/drawing/2010/main"/>
          </a:ext>
        </a:extLst>
      </xdr:spPr>
    </xdr:pic>
    <xdr:clientData/>
  </xdr:oneCellAnchor>
  <xdr:oneCellAnchor>
    <xdr:from>
      <xdr:col>5</xdr:col>
      <xdr:colOff>76200</xdr:colOff>
      <xdr:row>4</xdr:row>
      <xdr:rowOff>123825</xdr:rowOff>
    </xdr:from>
    <xdr:ext cx="3764280" cy="445135"/>
    <xdr:pic>
      <xdr:nvPicPr>
        <xdr:cNvPr id="26" name="Image 25">
          <a:extLst>
            <a:ext uri="{FF2B5EF4-FFF2-40B4-BE49-F238E27FC236}">
              <a16:creationId xmlns:a16="http://schemas.microsoft.com/office/drawing/2014/main" id="{FEF6B922-76A8-43B7-9E48-3202B2AD32A0}"/>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1160" t="22181" r="25319" b="71329"/>
        <a:stretch/>
      </xdr:blipFill>
      <xdr:spPr bwMode="auto">
        <a:xfrm>
          <a:off x="3886200" y="885825"/>
          <a:ext cx="3764280" cy="445135"/>
        </a:xfrm>
        <a:prstGeom prst="rect">
          <a:avLst/>
        </a:prstGeom>
        <a:noFill/>
        <a:ln>
          <a:noFill/>
        </a:ln>
        <a:extLst>
          <a:ext uri="{53640926-AAD7-44D8-BBD7-CCE9431645EC}">
            <a14:shadowObscured xmlns:a14="http://schemas.microsoft.com/office/drawing/2010/main"/>
          </a:ext>
        </a:extLst>
      </xdr:spPr>
    </xdr:pic>
    <xdr:clientData/>
  </xdr:oneCellAnchor>
  <xdr:twoCellAnchor>
    <xdr:from>
      <xdr:col>7</xdr:col>
      <xdr:colOff>161925</xdr:colOff>
      <xdr:row>0</xdr:row>
      <xdr:rowOff>85725</xdr:rowOff>
    </xdr:from>
    <xdr:to>
      <xdr:col>9</xdr:col>
      <xdr:colOff>609600</xdr:colOff>
      <xdr:row>3</xdr:row>
      <xdr:rowOff>22860</xdr:rowOff>
    </xdr:to>
    <xdr:sp macro="" textlink="">
      <xdr:nvSpPr>
        <xdr:cNvPr id="27" name="Zone de texte 2">
          <a:extLst>
            <a:ext uri="{FF2B5EF4-FFF2-40B4-BE49-F238E27FC236}">
              <a16:creationId xmlns:a16="http://schemas.microsoft.com/office/drawing/2014/main" id="{B6E008E1-CF61-4704-A8E4-0FFFD2BEAEE5}"/>
            </a:ext>
          </a:extLst>
        </xdr:cNvPr>
        <xdr:cNvSpPr txBox="1">
          <a:spLocks noChangeArrowheads="1"/>
        </xdr:cNvSpPr>
      </xdr:nvSpPr>
      <xdr:spPr bwMode="auto">
        <a:xfrm>
          <a:off x="5495925" y="85725"/>
          <a:ext cx="2000250" cy="508635"/>
        </a:xfrm>
        <a:prstGeom prst="rect">
          <a:avLst/>
        </a:prstGeom>
        <a:noFill/>
        <a:ln w="9525">
          <a:noFill/>
          <a:miter lim="800000"/>
          <a:headEnd/>
          <a:tailEnd/>
        </a:ln>
      </xdr:spPr>
      <xdr:txBody>
        <a:bodyPr rot="0" vert="horz" wrap="square" lIns="0" tIns="0" rIns="0" bIns="0" anchor="t" anchorCtr="0">
          <a:noAutofit/>
        </a:bodyPr>
        <a:lstStyle/>
        <a:p>
          <a:pPr algn="r">
            <a:lnSpc>
              <a:spcPct val="107000"/>
            </a:lnSpc>
            <a:spcAft>
              <a:spcPts val="800"/>
            </a:spcAft>
          </a:pPr>
          <a:r>
            <a:rPr lang="fr-FR" sz="800" i="1">
              <a:solidFill>
                <a:srgbClr val="FFFFFF"/>
              </a:solidFill>
              <a:effectLst/>
              <a:latin typeface="Calibri" panose="020F0502020204030204" pitchFamily="34" charset="0"/>
              <a:ea typeface="Calibri" panose="020F0502020204030204" pitchFamily="34" charset="0"/>
              <a:cs typeface="Arial" panose="020B0604020202020204" pitchFamily="34" charset="0"/>
            </a:rPr>
            <a:t>Tel : +335.49.07.40.54 </a:t>
          </a:r>
          <a:br>
            <a:rPr lang="fr-FR" sz="1100" i="0">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br>
          <a:r>
            <a:rPr lang="fr-FR" sz="800" i="1">
              <a:solidFill>
                <a:srgbClr val="FFFFFF"/>
              </a:solidFill>
              <a:effectLst/>
              <a:latin typeface="Calibri" panose="020F0502020204030204" pitchFamily="34" charset="0"/>
              <a:ea typeface="Calibri" panose="020F0502020204030204" pitchFamily="34" charset="0"/>
              <a:cs typeface="Arial" panose="020B0604020202020204" pitchFamily="34" charset="0"/>
            </a:rPr>
            <a:t>Site : </a:t>
          </a:r>
          <a:r>
            <a:rPr lang="fr-FR" sz="800" i="1" u="none" strike="noStrike">
              <a:solidFill>
                <a:srgbClr val="FFFFFF"/>
              </a:solidFill>
              <a:effectLst/>
              <a:latin typeface="Calibri" panose="020F0502020204030204" pitchFamily="34" charset="0"/>
              <a:ea typeface="Calibri" panose="020F0502020204030204" pitchFamily="34" charset="0"/>
              <a:cs typeface="Arial" panose="020B0604020202020204" pitchFamily="34" charset="0"/>
            </a:rPr>
            <a:t>www.prosynergie.fr</a:t>
          </a:r>
          <a:br>
            <a:rPr lang="fr-FR" sz="1100" i="0" u="none" strike="noStrike">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br>
          <a:r>
            <a:rPr lang="fr-FR" sz="800" i="1">
              <a:solidFill>
                <a:srgbClr val="FFFFFF"/>
              </a:solidFill>
              <a:effectLst/>
              <a:latin typeface="Calibri" panose="020F0502020204030204" pitchFamily="34" charset="0"/>
              <a:ea typeface="Calibri" panose="020F0502020204030204" pitchFamily="34" charset="0"/>
              <a:cs typeface="Arial" panose="020B0604020202020204" pitchFamily="34" charset="0"/>
            </a:rPr>
            <a:t>Courriel : </a:t>
          </a:r>
          <a:r>
            <a:rPr lang="fr-FR" sz="800" i="1" u="none" strike="noStrike">
              <a:solidFill>
                <a:srgbClr val="FFFFFF"/>
              </a:solidFill>
              <a:effectLst/>
              <a:latin typeface="Calibri" panose="020F0502020204030204" pitchFamily="34" charset="0"/>
              <a:ea typeface="Calibri" panose="020F0502020204030204" pitchFamily="34" charset="0"/>
              <a:cs typeface="Arial" panose="020B0604020202020204" pitchFamily="34" charset="0"/>
            </a:rPr>
            <a:t>contact@prosynergie.fr</a:t>
          </a:r>
          <a:endParaRPr lang="fr-FR"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oneCellAnchor>
    <xdr:from>
      <xdr:col>0</xdr:col>
      <xdr:colOff>8255</xdr:colOff>
      <xdr:row>60</xdr:row>
      <xdr:rowOff>43815</xdr:rowOff>
    </xdr:from>
    <xdr:ext cx="7611745" cy="454025"/>
    <xdr:pic>
      <xdr:nvPicPr>
        <xdr:cNvPr id="47" name="Image 46">
          <a:extLst>
            <a:ext uri="{FF2B5EF4-FFF2-40B4-BE49-F238E27FC236}">
              <a16:creationId xmlns:a16="http://schemas.microsoft.com/office/drawing/2014/main" id="{147C0A7E-765D-4207-8777-619308298F3B}"/>
            </a:ext>
          </a:extLst>
        </xdr:cNvPr>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066" t="52778" r="10650" b="37219"/>
        <a:stretch/>
      </xdr:blipFill>
      <xdr:spPr bwMode="auto">
        <a:xfrm>
          <a:off x="8255" y="11778615"/>
          <a:ext cx="7611745" cy="454025"/>
        </a:xfrm>
        <a:prstGeom prst="rect">
          <a:avLst/>
        </a:prstGeom>
        <a:noFill/>
        <a:ln>
          <a:noFill/>
        </a:ln>
        <a:extLst>
          <a:ext uri="{53640926-AAD7-44D8-BBD7-CCE9431645EC}">
            <a14:shadowObscured xmlns:a14="http://schemas.microsoft.com/office/drawing/2010/main"/>
          </a:ext>
        </a:extLst>
      </xdr:spPr>
    </xdr:pic>
    <xdr:clientData/>
  </xdr:oneCellAnchor>
  <xdr:oneCellAnchor>
    <xdr:from>
      <xdr:col>0</xdr:col>
      <xdr:colOff>0</xdr:colOff>
      <xdr:row>59</xdr:row>
      <xdr:rowOff>0</xdr:rowOff>
    </xdr:from>
    <xdr:ext cx="6547854" cy="142240"/>
    <xdr:pic>
      <xdr:nvPicPr>
        <xdr:cNvPr id="48" name="Image 47">
          <a:extLst>
            <a:ext uri="{FF2B5EF4-FFF2-40B4-BE49-F238E27FC236}">
              <a16:creationId xmlns:a16="http://schemas.microsoft.com/office/drawing/2014/main" id="{8A529941-F72A-4B5A-8880-1E6FD9DE6111}"/>
            </a:ext>
          </a:extLst>
        </xdr:cNvPr>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100" t="47613" r="17435" b="49086"/>
        <a:stretch/>
      </xdr:blipFill>
      <xdr:spPr bwMode="auto">
        <a:xfrm>
          <a:off x="0" y="11544300"/>
          <a:ext cx="6547854" cy="142240"/>
        </a:xfrm>
        <a:prstGeom prst="rect">
          <a:avLst/>
        </a:prstGeom>
        <a:noFill/>
        <a:ln>
          <a:noFill/>
        </a:ln>
        <a:extLst>
          <a:ext uri="{53640926-AAD7-44D8-BBD7-CCE9431645EC}">
            <a14:shadowObscured xmlns:a14="http://schemas.microsoft.com/office/drawing/2010/main"/>
          </a:ext>
        </a:extLst>
      </xdr:spPr>
    </xdr:pic>
    <xdr:clientData/>
  </xdr:oneCellAnchor>
  <xdr:twoCellAnchor>
    <xdr:from>
      <xdr:col>0</xdr:col>
      <xdr:colOff>0</xdr:colOff>
      <xdr:row>61</xdr:row>
      <xdr:rowOff>123826</xdr:rowOff>
    </xdr:from>
    <xdr:to>
      <xdr:col>9</xdr:col>
      <xdr:colOff>609600</xdr:colOff>
      <xdr:row>62</xdr:row>
      <xdr:rowOff>142876</xdr:rowOff>
    </xdr:to>
    <xdr:sp macro="" textlink="">
      <xdr:nvSpPr>
        <xdr:cNvPr id="49" name="Zone de texte 2">
          <a:extLst>
            <a:ext uri="{FF2B5EF4-FFF2-40B4-BE49-F238E27FC236}">
              <a16:creationId xmlns:a16="http://schemas.microsoft.com/office/drawing/2014/main" id="{8D49AC6A-015D-49F4-9DA2-7E4D5D8318F0}"/>
            </a:ext>
          </a:extLst>
        </xdr:cNvPr>
        <xdr:cNvSpPr txBox="1">
          <a:spLocks noChangeArrowheads="1"/>
        </xdr:cNvSpPr>
      </xdr:nvSpPr>
      <xdr:spPr bwMode="auto">
        <a:xfrm>
          <a:off x="0" y="12049126"/>
          <a:ext cx="7496175" cy="209550"/>
        </a:xfrm>
        <a:prstGeom prst="rect">
          <a:avLst/>
        </a:prstGeom>
        <a:noFill/>
        <a:ln w="9525">
          <a:noFill/>
          <a:miter lim="800000"/>
          <a:headEnd/>
          <a:tailEnd/>
        </a:ln>
      </xdr:spPr>
      <xdr:txBody>
        <a:bodyPr rot="0" vert="horz" wrap="square" lIns="0" tIns="0" rIns="0" bIns="0" anchor="t" anchorCtr="0">
          <a:noAutofit/>
        </a:bodyPr>
        <a:lstStyle/>
        <a:p>
          <a:pPr marL="0" marR="0" lvl="0" indent="0" algn="ctr" defTabSz="914400" eaLnBrk="1" fontAlgn="auto" latinLnBrk="0" hangingPunct="1">
            <a:lnSpc>
              <a:spcPct val="107000"/>
            </a:lnSpc>
            <a:spcBef>
              <a:spcPts val="0"/>
            </a:spcBef>
            <a:spcAft>
              <a:spcPts val="800"/>
            </a:spcAft>
            <a:buClrTx/>
            <a:buSzTx/>
            <a:buFontTx/>
            <a:buNone/>
            <a:tabLst/>
            <a:defRPr/>
          </a:pPr>
          <a:r>
            <a:rPr lang="fr-FR" sz="800" i="1" u="none" strike="noStrike">
              <a:solidFill>
                <a:srgbClr val="FFFFFF"/>
              </a:solidFill>
              <a:effectLst/>
              <a:latin typeface="Calibri" panose="020F0502020204030204" pitchFamily="34" charset="0"/>
              <a:ea typeface="Calibri" panose="020F0502020204030204" pitchFamily="34" charset="0"/>
              <a:cs typeface="Arial" panose="020B0604020202020204" pitchFamily="34" charset="0"/>
            </a:rPr>
            <a:t>PROSYNERGIE- 5 rue moulin Cuit - 79120 LEZAY – SARL au capital de 100 960 euros - N° SIRET : 498 524 511 00025- APE 4674B - N° TVA INTRACOM : FR94498524511</a:t>
          </a:r>
        </a:p>
        <a:p>
          <a:pPr algn="ctr">
            <a:lnSpc>
              <a:spcPct val="107000"/>
            </a:lnSpc>
            <a:spcAft>
              <a:spcPts val="800"/>
            </a:spcAft>
          </a:pPr>
          <a:endParaRPr lang="fr-FR"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oneCellAnchor>
    <xdr:from>
      <xdr:col>0</xdr:col>
      <xdr:colOff>123825</xdr:colOff>
      <xdr:row>0</xdr:row>
      <xdr:rowOff>38100</xdr:rowOff>
    </xdr:from>
    <xdr:ext cx="1494790" cy="1188085"/>
    <xdr:pic>
      <xdr:nvPicPr>
        <xdr:cNvPr id="50" name="Image 49" descr="Une image contenant Police, texte, Graphique, logo&#10;&#10;Description générée automatiquement">
          <a:extLst>
            <a:ext uri="{FF2B5EF4-FFF2-40B4-BE49-F238E27FC236}">
              <a16:creationId xmlns:a16="http://schemas.microsoft.com/office/drawing/2014/main" id="{8DC8FEC6-37B6-459F-8F07-96514A9A3FC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825" y="38100"/>
          <a:ext cx="1494790" cy="1188085"/>
        </a:xfrm>
        <a:prstGeom prst="rect">
          <a:avLst/>
        </a:prstGeom>
        <a:noFill/>
      </xdr:spPr>
    </xdr:pic>
    <xdr:clientData/>
  </xdr:oneCellAnchor>
  <xdr:twoCellAnchor>
    <xdr:from>
      <xdr:col>0</xdr:col>
      <xdr:colOff>66675</xdr:colOff>
      <xdr:row>49</xdr:row>
      <xdr:rowOff>38100</xdr:rowOff>
    </xdr:from>
    <xdr:to>
      <xdr:col>9</xdr:col>
      <xdr:colOff>695325</xdr:colOff>
      <xdr:row>58</xdr:row>
      <xdr:rowOff>28576</xdr:rowOff>
    </xdr:to>
    <xdr:sp macro="" textlink="">
      <xdr:nvSpPr>
        <xdr:cNvPr id="81" name="ZoneTexte 80">
          <a:extLst>
            <a:ext uri="{FF2B5EF4-FFF2-40B4-BE49-F238E27FC236}">
              <a16:creationId xmlns:a16="http://schemas.microsoft.com/office/drawing/2014/main" id="{FDF64ADB-27AF-457C-A7B6-4C23750BA3F6}"/>
            </a:ext>
          </a:extLst>
        </xdr:cNvPr>
        <xdr:cNvSpPr txBox="1"/>
      </xdr:nvSpPr>
      <xdr:spPr>
        <a:xfrm>
          <a:off x="66675" y="9677400"/>
          <a:ext cx="7515225" cy="1704976"/>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b="1" u="sng"/>
            <a:t>Rappel de quelques règles usuelles de dimensionnement :</a:t>
          </a:r>
        </a:p>
        <a:p>
          <a:r>
            <a:rPr lang="fr-FR"/>
            <a:t>Afin de garantir un tirage efficace et d'éviter tout risque de refoulements dans la salle de chauffe, sa forme tronconique suit les règles habituelles définies et pratiquées depuis longtemps par nos anciens, soit :</a:t>
          </a:r>
        </a:p>
        <a:p>
          <a:r>
            <a:rPr lang="fr-FR"/>
            <a:t>- Une inclinaison minimale de 60°</a:t>
          </a:r>
        </a:p>
        <a:p>
          <a:r>
            <a:rPr lang="fr-FR"/>
            <a:t>- Une hauteur minimum équivalente à la hauteur d'ouverture du foyer</a:t>
          </a:r>
        </a:p>
        <a:p>
          <a:r>
            <a:rPr lang="fr-FR"/>
            <a:t>- Une section de raccordement (carré ou rectangulaire*) doit être suppérieure à 400cm² (ou Ø 200mm) et avoir un rapport entre la section du conduit d'évacuation et celle d'ouverture du foyer, proche de 1/9 (comprise entre 1/7 et 1/10) ; elle doit permettre l'évacuation d'environ 400 m³ par heure et par m² de foyer (à moduler en fonction des ouvertures latérales).</a:t>
          </a:r>
          <a:br>
            <a:rPr lang="fr-FR"/>
          </a:br>
          <a:r>
            <a:rPr lang="fr-FR"/>
            <a:t>* Dans le cas d'une section rectangulaire, le rapport entre la longueur et la largeur doit être maximum de 2.</a:t>
          </a:r>
        </a:p>
      </xdr:txBody>
    </xdr:sp>
    <xdr:clientData/>
  </xdr:twoCellAnchor>
  <xdr:twoCellAnchor>
    <xdr:from>
      <xdr:col>2</xdr:col>
      <xdr:colOff>476249</xdr:colOff>
      <xdr:row>37</xdr:row>
      <xdr:rowOff>152432</xdr:rowOff>
    </xdr:from>
    <xdr:to>
      <xdr:col>3</xdr:col>
      <xdr:colOff>685799</xdr:colOff>
      <xdr:row>39</xdr:row>
      <xdr:rowOff>38132</xdr:rowOff>
    </xdr:to>
    <xdr:sp macro="" textlink="">
      <xdr:nvSpPr>
        <xdr:cNvPr id="117" name="ZoneTexte 116">
          <a:extLst>
            <a:ext uri="{FF2B5EF4-FFF2-40B4-BE49-F238E27FC236}">
              <a16:creationId xmlns:a16="http://schemas.microsoft.com/office/drawing/2014/main" id="{9F29F161-D937-B59F-AA3C-88835422B2E6}"/>
            </a:ext>
          </a:extLst>
        </xdr:cNvPr>
        <xdr:cNvSpPr txBox="1"/>
      </xdr:nvSpPr>
      <xdr:spPr>
        <a:xfrm rot="21045187">
          <a:off x="2000249" y="7505732"/>
          <a:ext cx="97155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La-At.</a:t>
          </a:r>
        </a:p>
      </xdr:txBody>
    </xdr:sp>
    <xdr:clientData/>
  </xdr:twoCellAnchor>
  <xdr:twoCellAnchor>
    <xdr:from>
      <xdr:col>2</xdr:col>
      <xdr:colOff>221734</xdr:colOff>
      <xdr:row>38</xdr:row>
      <xdr:rowOff>19090</xdr:rowOff>
    </xdr:from>
    <xdr:to>
      <xdr:col>4</xdr:col>
      <xdr:colOff>114817</xdr:colOff>
      <xdr:row>39</xdr:row>
      <xdr:rowOff>58258</xdr:rowOff>
    </xdr:to>
    <xdr:grpSp>
      <xdr:nvGrpSpPr>
        <xdr:cNvPr id="121" name="Groupe 120">
          <a:extLst>
            <a:ext uri="{FF2B5EF4-FFF2-40B4-BE49-F238E27FC236}">
              <a16:creationId xmlns:a16="http://schemas.microsoft.com/office/drawing/2014/main" id="{39F67D9F-05B5-EDD3-B829-3575A45C2857}"/>
            </a:ext>
          </a:extLst>
        </xdr:cNvPr>
        <xdr:cNvGrpSpPr/>
      </xdr:nvGrpSpPr>
      <xdr:grpSpPr>
        <a:xfrm rot="15736145" flipH="1">
          <a:off x="2339442" y="6969182"/>
          <a:ext cx="229668" cy="1417083"/>
          <a:chOff x="413571" y="8115300"/>
          <a:chExt cx="1653354" cy="2343150"/>
        </a:xfrm>
      </xdr:grpSpPr>
      <xdr:cxnSp macro="">
        <xdr:nvCxnSpPr>
          <xdr:cNvPr id="123" name="Connecteur droit avec flèche 122">
            <a:extLst>
              <a:ext uri="{FF2B5EF4-FFF2-40B4-BE49-F238E27FC236}">
                <a16:creationId xmlns:a16="http://schemas.microsoft.com/office/drawing/2014/main" id="{CE0DB636-7B0A-6795-2F2D-653036D2452D}"/>
              </a:ext>
            </a:extLst>
          </xdr:cNvPr>
          <xdr:cNvCxnSpPr/>
        </xdr:nvCxnSpPr>
        <xdr:spPr>
          <a:xfrm rot="5400000">
            <a:off x="903703" y="9287273"/>
            <a:ext cx="2323310" cy="1588"/>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xnSp macro="">
        <xdr:nvCxnSpPr>
          <xdr:cNvPr id="124" name="Connecteur droit 123">
            <a:extLst>
              <a:ext uri="{FF2B5EF4-FFF2-40B4-BE49-F238E27FC236}">
                <a16:creationId xmlns:a16="http://schemas.microsoft.com/office/drawing/2014/main" id="{893F18EB-D6DD-8CFA-CA3C-91FE680F810B}"/>
              </a:ext>
            </a:extLst>
          </xdr:cNvPr>
          <xdr:cNvCxnSpPr/>
        </xdr:nvCxnSpPr>
        <xdr:spPr>
          <a:xfrm rot="5400000">
            <a:off x="1240248" y="7288623"/>
            <a:ext cx="0" cy="1653354"/>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125" name="Connecteur droit 124">
            <a:extLst>
              <a:ext uri="{FF2B5EF4-FFF2-40B4-BE49-F238E27FC236}">
                <a16:creationId xmlns:a16="http://schemas.microsoft.com/office/drawing/2014/main" id="{5AC0D6C2-4D95-287F-5764-70166D578334}"/>
              </a:ext>
            </a:extLst>
          </xdr:cNvPr>
          <xdr:cNvCxnSpPr/>
        </xdr:nvCxnSpPr>
        <xdr:spPr>
          <a:xfrm flipH="1">
            <a:off x="523875" y="10458450"/>
            <a:ext cx="1543050"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295275</xdr:colOff>
      <xdr:row>40</xdr:row>
      <xdr:rowOff>95250</xdr:rowOff>
    </xdr:from>
    <xdr:to>
      <xdr:col>5</xdr:col>
      <xdr:colOff>295275</xdr:colOff>
      <xdr:row>42</xdr:row>
      <xdr:rowOff>9526</xdr:rowOff>
    </xdr:to>
    <xdr:grpSp>
      <xdr:nvGrpSpPr>
        <xdr:cNvPr id="164" name="Groupe 163">
          <a:extLst>
            <a:ext uri="{FF2B5EF4-FFF2-40B4-BE49-F238E27FC236}">
              <a16:creationId xmlns:a16="http://schemas.microsoft.com/office/drawing/2014/main" id="{EAF3D6AF-B65B-EFEC-8979-78E4C3A8CDC7}"/>
            </a:ext>
          </a:extLst>
        </xdr:cNvPr>
        <xdr:cNvGrpSpPr/>
      </xdr:nvGrpSpPr>
      <xdr:grpSpPr>
        <a:xfrm>
          <a:off x="3343275" y="8020050"/>
          <a:ext cx="762000" cy="295276"/>
          <a:chOff x="4676775" y="19792950"/>
          <a:chExt cx="762000" cy="295276"/>
        </a:xfrm>
      </xdr:grpSpPr>
      <xdr:sp macro="" textlink="">
        <xdr:nvSpPr>
          <xdr:cNvPr id="162" name="Rectangle : coins arrondis 161">
            <a:extLst>
              <a:ext uri="{FF2B5EF4-FFF2-40B4-BE49-F238E27FC236}">
                <a16:creationId xmlns:a16="http://schemas.microsoft.com/office/drawing/2014/main" id="{45C65F10-5255-99C0-D2DF-4DC8A0ED9DA8}"/>
              </a:ext>
            </a:extLst>
          </xdr:cNvPr>
          <xdr:cNvSpPr/>
        </xdr:nvSpPr>
        <xdr:spPr>
          <a:xfrm>
            <a:off x="4762500" y="19792950"/>
            <a:ext cx="542926" cy="295276"/>
          </a:xfrm>
          <a:prstGeom prst="roundRect">
            <a:avLst>
              <a:gd name="adj" fmla="val 34445"/>
            </a:avLst>
          </a:prstGeom>
          <a:solidFill>
            <a:schemeClr val="accent3">
              <a:lumMod val="40000"/>
              <a:lumOff val="60000"/>
              <a:alpha val="40000"/>
            </a:schemeClr>
          </a:solidFill>
          <a:ln>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63" name="ZoneTexte 162">
            <a:extLst>
              <a:ext uri="{FF2B5EF4-FFF2-40B4-BE49-F238E27FC236}">
                <a16:creationId xmlns:a16="http://schemas.microsoft.com/office/drawing/2014/main" id="{EBB601B8-8FFC-54A2-7FA8-E2D9A118CF5B}"/>
              </a:ext>
            </a:extLst>
          </xdr:cNvPr>
          <xdr:cNvSpPr txBox="1"/>
        </xdr:nvSpPr>
        <xdr:spPr>
          <a:xfrm>
            <a:off x="4676775" y="19792982"/>
            <a:ext cx="7620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S</a:t>
            </a:r>
          </a:p>
        </xdr:txBody>
      </xdr:sp>
    </xdr:grpSp>
    <xdr:clientData/>
  </xdr:twoCellAnchor>
  <xdr:twoCellAnchor>
    <xdr:from>
      <xdr:col>9</xdr:col>
      <xdr:colOff>228599</xdr:colOff>
      <xdr:row>26</xdr:row>
      <xdr:rowOff>57150</xdr:rowOff>
    </xdr:from>
    <xdr:to>
      <xdr:col>9</xdr:col>
      <xdr:colOff>504824</xdr:colOff>
      <xdr:row>26</xdr:row>
      <xdr:rowOff>161925</xdr:rowOff>
    </xdr:to>
    <xdr:sp macro="" textlink="">
      <xdr:nvSpPr>
        <xdr:cNvPr id="165" name="Flèche : droite 164">
          <a:extLst>
            <a:ext uri="{FF2B5EF4-FFF2-40B4-BE49-F238E27FC236}">
              <a16:creationId xmlns:a16="http://schemas.microsoft.com/office/drawing/2014/main" id="{2B3F0D96-210F-4A56-95FE-2AA461AE4DD3}"/>
            </a:ext>
          </a:extLst>
        </xdr:cNvPr>
        <xdr:cNvSpPr/>
      </xdr:nvSpPr>
      <xdr:spPr>
        <a:xfrm rot="10800000">
          <a:off x="7115174" y="17621250"/>
          <a:ext cx="276225" cy="104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66675</xdr:colOff>
      <xdr:row>11</xdr:row>
      <xdr:rowOff>85725</xdr:rowOff>
    </xdr:from>
    <xdr:to>
      <xdr:col>9</xdr:col>
      <xdr:colOff>695325</xdr:colOff>
      <xdr:row>14</xdr:row>
      <xdr:rowOff>123826</xdr:rowOff>
    </xdr:to>
    <xdr:sp macro="" textlink="">
      <xdr:nvSpPr>
        <xdr:cNvPr id="169" name="ZoneTexte 168">
          <a:extLst>
            <a:ext uri="{FF2B5EF4-FFF2-40B4-BE49-F238E27FC236}">
              <a16:creationId xmlns:a16="http://schemas.microsoft.com/office/drawing/2014/main" id="{363E7475-FE61-4937-9882-01806BA70799}"/>
            </a:ext>
          </a:extLst>
        </xdr:cNvPr>
        <xdr:cNvSpPr txBox="1"/>
      </xdr:nvSpPr>
      <xdr:spPr>
        <a:xfrm>
          <a:off x="66675" y="2486025"/>
          <a:ext cx="7515225" cy="60960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b="1" u="sng"/>
            <a:t>ATTENTION : </a:t>
          </a:r>
        </a:p>
        <a:p>
          <a:r>
            <a:rPr lang="fr-FR"/>
            <a:t>Ce</a:t>
          </a:r>
          <a:r>
            <a:rPr lang="fr-FR" baseline="0"/>
            <a:t> document est un bon d'accompagnement de commande et une aide au dimensionnement et n'est pas une étude qui doit être validée par un Bureau d'Etudes Thermiques (BET) ou un cheministe expérimenté.</a:t>
          </a:r>
          <a:endParaRPr lang="fr-FR"/>
        </a:p>
      </xdr:txBody>
    </xdr:sp>
    <xdr:clientData/>
  </xdr:twoCellAnchor>
  <xdr:twoCellAnchor>
    <xdr:from>
      <xdr:col>9</xdr:col>
      <xdr:colOff>228599</xdr:colOff>
      <xdr:row>25</xdr:row>
      <xdr:rowOff>57150</xdr:rowOff>
    </xdr:from>
    <xdr:to>
      <xdr:col>9</xdr:col>
      <xdr:colOff>504824</xdr:colOff>
      <xdr:row>25</xdr:row>
      <xdr:rowOff>161925</xdr:rowOff>
    </xdr:to>
    <xdr:sp macro="" textlink="">
      <xdr:nvSpPr>
        <xdr:cNvPr id="170" name="Flèche : droite 169">
          <a:extLst>
            <a:ext uri="{FF2B5EF4-FFF2-40B4-BE49-F238E27FC236}">
              <a16:creationId xmlns:a16="http://schemas.microsoft.com/office/drawing/2014/main" id="{EDB620E8-811D-4369-8A31-13742358269F}"/>
            </a:ext>
          </a:extLst>
        </xdr:cNvPr>
        <xdr:cNvSpPr/>
      </xdr:nvSpPr>
      <xdr:spPr>
        <a:xfrm rot="10800000">
          <a:off x="7115174" y="5314950"/>
          <a:ext cx="276225" cy="104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9</xdr:col>
      <xdr:colOff>228599</xdr:colOff>
      <xdr:row>24</xdr:row>
      <xdr:rowOff>57150</xdr:rowOff>
    </xdr:from>
    <xdr:to>
      <xdr:col>9</xdr:col>
      <xdr:colOff>504824</xdr:colOff>
      <xdr:row>24</xdr:row>
      <xdr:rowOff>161925</xdr:rowOff>
    </xdr:to>
    <xdr:sp macro="" textlink="">
      <xdr:nvSpPr>
        <xdr:cNvPr id="171" name="Flèche : droite 170">
          <a:extLst>
            <a:ext uri="{FF2B5EF4-FFF2-40B4-BE49-F238E27FC236}">
              <a16:creationId xmlns:a16="http://schemas.microsoft.com/office/drawing/2014/main" id="{BD253844-6989-4C26-A29A-B57930E7B39D}"/>
            </a:ext>
          </a:extLst>
        </xdr:cNvPr>
        <xdr:cNvSpPr/>
      </xdr:nvSpPr>
      <xdr:spPr>
        <a:xfrm rot="10800000">
          <a:off x="7115174" y="5314950"/>
          <a:ext cx="276225" cy="104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723900</xdr:colOff>
      <xdr:row>18</xdr:row>
      <xdr:rowOff>161925</xdr:rowOff>
    </xdr:from>
    <xdr:to>
      <xdr:col>13</xdr:col>
      <xdr:colOff>666750</xdr:colOff>
      <xdr:row>29</xdr:row>
      <xdr:rowOff>38100</xdr:rowOff>
    </xdr:to>
    <xdr:sp macro="" textlink="">
      <xdr:nvSpPr>
        <xdr:cNvPr id="172" name="Flèche : bas 171">
          <a:extLst>
            <a:ext uri="{FF2B5EF4-FFF2-40B4-BE49-F238E27FC236}">
              <a16:creationId xmlns:a16="http://schemas.microsoft.com/office/drawing/2014/main" id="{27E69777-A2AC-9FA6-5F41-387818DFA328}"/>
            </a:ext>
          </a:extLst>
        </xdr:cNvPr>
        <xdr:cNvSpPr/>
      </xdr:nvSpPr>
      <xdr:spPr>
        <a:xfrm>
          <a:off x="8372475" y="3895725"/>
          <a:ext cx="2228850" cy="19716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428625</xdr:colOff>
      <xdr:row>16</xdr:row>
      <xdr:rowOff>142875</xdr:rowOff>
    </xdr:from>
    <xdr:to>
      <xdr:col>14</xdr:col>
      <xdr:colOff>304800</xdr:colOff>
      <xdr:row>19</xdr:row>
      <xdr:rowOff>180976</xdr:rowOff>
    </xdr:to>
    <xdr:sp macro="" textlink="">
      <xdr:nvSpPr>
        <xdr:cNvPr id="173" name="ZoneTexte 172">
          <a:extLst>
            <a:ext uri="{FF2B5EF4-FFF2-40B4-BE49-F238E27FC236}">
              <a16:creationId xmlns:a16="http://schemas.microsoft.com/office/drawing/2014/main" id="{BF4A7F9B-5E33-EAA2-FE05-B6B538FFEDD7}"/>
            </a:ext>
          </a:extLst>
        </xdr:cNvPr>
        <xdr:cNvSpPr txBox="1"/>
      </xdr:nvSpPr>
      <xdr:spPr>
        <a:xfrm>
          <a:off x="8077200" y="3495675"/>
          <a:ext cx="2924175" cy="60960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b="1" u="sng"/>
            <a:t>Page 1 :</a:t>
          </a:r>
        </a:p>
        <a:p>
          <a:r>
            <a:rPr lang="fr-FR"/>
            <a:t>Commencez</a:t>
          </a:r>
          <a:r>
            <a:rPr lang="fr-FR" baseline="0"/>
            <a:t> par mettre à jour les données de la page 1, puis se reporter à la page 2.</a:t>
          </a:r>
          <a:endParaRPr lang="fr-FR"/>
        </a:p>
      </xdr:txBody>
    </xdr:sp>
    <xdr:clientData/>
  </xdr:twoCellAnchor>
  <xdr:twoCellAnchor>
    <xdr:from>
      <xdr:col>10</xdr:col>
      <xdr:colOff>723900</xdr:colOff>
      <xdr:row>57</xdr:row>
      <xdr:rowOff>123825</xdr:rowOff>
    </xdr:from>
    <xdr:to>
      <xdr:col>13</xdr:col>
      <xdr:colOff>666750</xdr:colOff>
      <xdr:row>68</xdr:row>
      <xdr:rowOff>0</xdr:rowOff>
    </xdr:to>
    <xdr:sp macro="" textlink="">
      <xdr:nvSpPr>
        <xdr:cNvPr id="174" name="Flèche : bas 173">
          <a:extLst>
            <a:ext uri="{FF2B5EF4-FFF2-40B4-BE49-F238E27FC236}">
              <a16:creationId xmlns:a16="http://schemas.microsoft.com/office/drawing/2014/main" id="{4828E776-B86C-F166-956E-A145F3096037}"/>
            </a:ext>
          </a:extLst>
        </xdr:cNvPr>
        <xdr:cNvSpPr/>
      </xdr:nvSpPr>
      <xdr:spPr>
        <a:xfrm>
          <a:off x="8372475" y="11287125"/>
          <a:ext cx="2228850" cy="19716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428625</xdr:colOff>
      <xdr:row>87</xdr:row>
      <xdr:rowOff>104776</xdr:rowOff>
    </xdr:from>
    <xdr:to>
      <xdr:col>14</xdr:col>
      <xdr:colOff>304800</xdr:colOff>
      <xdr:row>91</xdr:row>
      <xdr:rowOff>152401</xdr:rowOff>
    </xdr:to>
    <xdr:sp macro="" textlink="">
      <xdr:nvSpPr>
        <xdr:cNvPr id="175" name="ZoneTexte 174">
          <a:extLst>
            <a:ext uri="{FF2B5EF4-FFF2-40B4-BE49-F238E27FC236}">
              <a16:creationId xmlns:a16="http://schemas.microsoft.com/office/drawing/2014/main" id="{8C0CB4CA-2646-87FE-6271-347B7BBCF682}"/>
            </a:ext>
          </a:extLst>
        </xdr:cNvPr>
        <xdr:cNvSpPr txBox="1"/>
      </xdr:nvSpPr>
      <xdr:spPr>
        <a:xfrm>
          <a:off x="8077200" y="17287876"/>
          <a:ext cx="2924175" cy="8096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b="1" u="sng"/>
            <a:t>Page 2 :</a:t>
          </a:r>
        </a:p>
        <a:p>
          <a:r>
            <a:rPr lang="fr-FR"/>
            <a:t>Terminez de mettre à jour</a:t>
          </a:r>
          <a:r>
            <a:rPr lang="fr-FR" baseline="0"/>
            <a:t> les données sur la page 2.</a:t>
          </a:r>
        </a:p>
        <a:p>
          <a:r>
            <a:rPr lang="fr-FR" baseline="0"/>
            <a:t>La référence à commander est indiquée ici.</a:t>
          </a:r>
          <a:endParaRPr lang="fr-FR"/>
        </a:p>
      </xdr:txBody>
    </xdr:sp>
    <xdr:clientData/>
  </xdr:twoCellAnchor>
  <xdr:twoCellAnchor>
    <xdr:from>
      <xdr:col>11</xdr:col>
      <xdr:colOff>90487</xdr:colOff>
      <xdr:row>92</xdr:row>
      <xdr:rowOff>76199</xdr:rowOff>
    </xdr:from>
    <xdr:to>
      <xdr:col>13</xdr:col>
      <xdr:colOff>538162</xdr:colOff>
      <xdr:row>94</xdr:row>
      <xdr:rowOff>152404</xdr:rowOff>
    </xdr:to>
    <xdr:sp macro="" textlink="">
      <xdr:nvSpPr>
        <xdr:cNvPr id="176" name="Flèche : bas 175">
          <a:extLst>
            <a:ext uri="{FF2B5EF4-FFF2-40B4-BE49-F238E27FC236}">
              <a16:creationId xmlns:a16="http://schemas.microsoft.com/office/drawing/2014/main" id="{61097EA2-FC55-9C68-E495-4426FED60FF7}"/>
            </a:ext>
          </a:extLst>
        </xdr:cNvPr>
        <xdr:cNvSpPr/>
      </xdr:nvSpPr>
      <xdr:spPr>
        <a:xfrm rot="5400000">
          <a:off x="9186860" y="17526001"/>
          <a:ext cx="600080" cy="19716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381000</xdr:colOff>
      <xdr:row>6</xdr:row>
      <xdr:rowOff>47625</xdr:rowOff>
    </xdr:from>
    <xdr:to>
      <xdr:col>6</xdr:col>
      <xdr:colOff>238125</xdr:colOff>
      <xdr:row>6</xdr:row>
      <xdr:rowOff>171450</xdr:rowOff>
    </xdr:to>
    <xdr:sp macro="" textlink="">
      <xdr:nvSpPr>
        <xdr:cNvPr id="177" name="Zone de texte 2">
          <a:extLst>
            <a:ext uri="{FF2B5EF4-FFF2-40B4-BE49-F238E27FC236}">
              <a16:creationId xmlns:a16="http://schemas.microsoft.com/office/drawing/2014/main" id="{2C07039D-CABD-5BA6-82C7-4FD64E78B412}"/>
            </a:ext>
          </a:extLst>
        </xdr:cNvPr>
        <xdr:cNvSpPr txBox="1">
          <a:spLocks noChangeArrowheads="1"/>
        </xdr:cNvSpPr>
      </xdr:nvSpPr>
      <xdr:spPr bwMode="auto">
        <a:xfrm>
          <a:off x="4191000" y="1190625"/>
          <a:ext cx="619125" cy="123825"/>
        </a:xfrm>
        <a:prstGeom prst="rect">
          <a:avLst/>
        </a:prstGeom>
        <a:noFill/>
        <a:ln w="9525">
          <a:noFill/>
          <a:miter lim="800000"/>
          <a:headEnd/>
          <a:tailEnd/>
        </a:ln>
      </xdr:spPr>
      <xdr:txBody>
        <a:bodyPr rot="0" vert="horz" wrap="square" lIns="0" tIns="0" rIns="0" bIns="0" anchor="t" anchorCtr="0">
          <a:noAutofit/>
        </a:bodyPr>
        <a:lstStyle/>
        <a:p>
          <a:pPr algn="r">
            <a:lnSpc>
              <a:spcPct val="107000"/>
            </a:lnSpc>
            <a:spcAft>
              <a:spcPts val="800"/>
            </a:spcAft>
          </a:pPr>
          <a:r>
            <a:rPr lang="fr-FR" sz="800" i="0">
              <a:solidFill>
                <a:srgbClr val="FFFFFF"/>
              </a:solidFill>
              <a:effectLst/>
              <a:latin typeface="Calibri" panose="020F0502020204030204" pitchFamily="34" charset="0"/>
              <a:ea typeface="Calibri" panose="020F0502020204030204" pitchFamily="34" charset="0"/>
              <a:cs typeface="Arial" panose="020B0604020202020204" pitchFamily="34" charset="0"/>
            </a:rPr>
            <a:t>FICHET00173 </a:t>
          </a:r>
          <a:endParaRPr lang="fr-FR" sz="1100" i="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3</xdr:col>
      <xdr:colOff>206039</xdr:colOff>
      <xdr:row>25</xdr:row>
      <xdr:rowOff>85724</xdr:rowOff>
    </xdr:from>
    <xdr:to>
      <xdr:col>4</xdr:col>
      <xdr:colOff>337071</xdr:colOff>
      <xdr:row>31</xdr:row>
      <xdr:rowOff>14445</xdr:rowOff>
    </xdr:to>
    <xdr:grpSp>
      <xdr:nvGrpSpPr>
        <xdr:cNvPr id="18" name="Groupe 17">
          <a:extLst>
            <a:ext uri="{FF2B5EF4-FFF2-40B4-BE49-F238E27FC236}">
              <a16:creationId xmlns:a16="http://schemas.microsoft.com/office/drawing/2014/main" id="{131B2DEA-04FC-A6CF-0BC6-CA0DEE029FE2}"/>
            </a:ext>
          </a:extLst>
        </xdr:cNvPr>
        <xdr:cNvGrpSpPr/>
      </xdr:nvGrpSpPr>
      <xdr:grpSpPr>
        <a:xfrm rot="10800000" flipH="1">
          <a:off x="2492039" y="5153024"/>
          <a:ext cx="893032" cy="1071721"/>
          <a:chOff x="-2934139" y="8115300"/>
          <a:chExt cx="5001065" cy="2383906"/>
        </a:xfrm>
      </xdr:grpSpPr>
      <xdr:cxnSp macro="">
        <xdr:nvCxnSpPr>
          <xdr:cNvPr id="21" name="Connecteur droit avec flèche 20">
            <a:extLst>
              <a:ext uri="{FF2B5EF4-FFF2-40B4-BE49-F238E27FC236}">
                <a16:creationId xmlns:a16="http://schemas.microsoft.com/office/drawing/2014/main" id="{256EB2B5-D2E3-4D36-4A6E-B67A6DE3D59F}"/>
              </a:ext>
            </a:extLst>
          </xdr:cNvPr>
          <xdr:cNvCxnSpPr/>
        </xdr:nvCxnSpPr>
        <xdr:spPr>
          <a:xfrm rot="5400000">
            <a:off x="903703" y="9287273"/>
            <a:ext cx="2323310" cy="1588"/>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xnSp macro="">
        <xdr:nvCxnSpPr>
          <xdr:cNvPr id="22" name="Connecteur droit 21">
            <a:extLst>
              <a:ext uri="{FF2B5EF4-FFF2-40B4-BE49-F238E27FC236}">
                <a16:creationId xmlns:a16="http://schemas.microsoft.com/office/drawing/2014/main" id="{0C06BDE8-EA35-7FB2-A508-262376F3A2B6}"/>
              </a:ext>
            </a:extLst>
          </xdr:cNvPr>
          <xdr:cNvCxnSpPr/>
        </xdr:nvCxnSpPr>
        <xdr:spPr>
          <a:xfrm rot="10800000">
            <a:off x="535380" y="8115300"/>
            <a:ext cx="1531546"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23" name="Connecteur droit 22">
            <a:extLst>
              <a:ext uri="{FF2B5EF4-FFF2-40B4-BE49-F238E27FC236}">
                <a16:creationId xmlns:a16="http://schemas.microsoft.com/office/drawing/2014/main" id="{ABD16AD6-4134-70C2-3BA9-ECB633CC036D}"/>
              </a:ext>
            </a:extLst>
          </xdr:cNvPr>
          <xdr:cNvCxnSpPr/>
        </xdr:nvCxnSpPr>
        <xdr:spPr>
          <a:xfrm rot="10966172" flipV="1">
            <a:off x="-2934139" y="10417694"/>
            <a:ext cx="4998142" cy="81512"/>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285750</xdr:colOff>
      <xdr:row>27</xdr:row>
      <xdr:rowOff>95251</xdr:rowOff>
    </xdr:from>
    <xdr:to>
      <xdr:col>4</xdr:col>
      <xdr:colOff>695325</xdr:colOff>
      <xdr:row>28</xdr:row>
      <xdr:rowOff>142908</xdr:rowOff>
    </xdr:to>
    <xdr:sp macro="" textlink="">
      <xdr:nvSpPr>
        <xdr:cNvPr id="28" name="ZoneTexte 27">
          <a:extLst>
            <a:ext uri="{FF2B5EF4-FFF2-40B4-BE49-F238E27FC236}">
              <a16:creationId xmlns:a16="http://schemas.microsoft.com/office/drawing/2014/main" id="{3FBC59A7-1BB3-E47C-2DFE-CB2DCA7A7820}"/>
            </a:ext>
          </a:extLst>
        </xdr:cNvPr>
        <xdr:cNvSpPr txBox="1"/>
      </xdr:nvSpPr>
      <xdr:spPr>
        <a:xfrm>
          <a:off x="3333750" y="5543551"/>
          <a:ext cx="409575" cy="238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H</a:t>
          </a:r>
        </a:p>
      </xdr:txBody>
    </xdr:sp>
    <xdr:clientData/>
  </xdr:twoCellAnchor>
  <xdr:twoCellAnchor>
    <xdr:from>
      <xdr:col>4</xdr:col>
      <xdr:colOff>56444</xdr:colOff>
      <xdr:row>31</xdr:row>
      <xdr:rowOff>176985</xdr:rowOff>
    </xdr:from>
    <xdr:to>
      <xdr:col>4</xdr:col>
      <xdr:colOff>337071</xdr:colOff>
      <xdr:row>37</xdr:row>
      <xdr:rowOff>90645</xdr:rowOff>
    </xdr:to>
    <xdr:grpSp>
      <xdr:nvGrpSpPr>
        <xdr:cNvPr id="29" name="Groupe 28">
          <a:extLst>
            <a:ext uri="{FF2B5EF4-FFF2-40B4-BE49-F238E27FC236}">
              <a16:creationId xmlns:a16="http://schemas.microsoft.com/office/drawing/2014/main" id="{167BD57E-4839-8B97-414E-8115E1FC41BB}"/>
            </a:ext>
          </a:extLst>
        </xdr:cNvPr>
        <xdr:cNvGrpSpPr/>
      </xdr:nvGrpSpPr>
      <xdr:grpSpPr>
        <a:xfrm rot="10800000" flipH="1">
          <a:off x="3104444" y="6387285"/>
          <a:ext cx="280627" cy="1056660"/>
          <a:chOff x="495388" y="8115300"/>
          <a:chExt cx="1571538" cy="2350405"/>
        </a:xfrm>
      </xdr:grpSpPr>
      <xdr:cxnSp macro="">
        <xdr:nvCxnSpPr>
          <xdr:cNvPr id="34" name="Connecteur droit avec flèche 33">
            <a:extLst>
              <a:ext uri="{FF2B5EF4-FFF2-40B4-BE49-F238E27FC236}">
                <a16:creationId xmlns:a16="http://schemas.microsoft.com/office/drawing/2014/main" id="{37029454-F6E4-7802-6B1F-7FD6F760BE1A}"/>
              </a:ext>
            </a:extLst>
          </xdr:cNvPr>
          <xdr:cNvCxnSpPr/>
        </xdr:nvCxnSpPr>
        <xdr:spPr>
          <a:xfrm rot="5400000">
            <a:off x="903703" y="9287273"/>
            <a:ext cx="2323310" cy="1588"/>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xnSp macro="">
        <xdr:nvCxnSpPr>
          <xdr:cNvPr id="35" name="Connecteur droit 34">
            <a:extLst>
              <a:ext uri="{FF2B5EF4-FFF2-40B4-BE49-F238E27FC236}">
                <a16:creationId xmlns:a16="http://schemas.microsoft.com/office/drawing/2014/main" id="{1E90DDAA-6FDF-82F5-DDA8-55EC04085F86}"/>
              </a:ext>
            </a:extLst>
          </xdr:cNvPr>
          <xdr:cNvCxnSpPr/>
        </xdr:nvCxnSpPr>
        <xdr:spPr>
          <a:xfrm rot="10800000">
            <a:off x="535380" y="8115300"/>
            <a:ext cx="1531546" cy="0"/>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36" name="Connecteur droit 35">
            <a:extLst>
              <a:ext uri="{FF2B5EF4-FFF2-40B4-BE49-F238E27FC236}">
                <a16:creationId xmlns:a16="http://schemas.microsoft.com/office/drawing/2014/main" id="{BECEE7E5-75E0-FC98-0324-7512F88C22EE}"/>
              </a:ext>
            </a:extLst>
          </xdr:cNvPr>
          <xdr:cNvCxnSpPr/>
        </xdr:nvCxnSpPr>
        <xdr:spPr>
          <a:xfrm rot="10800000">
            <a:off x="495388" y="10461149"/>
            <a:ext cx="1570653" cy="4556"/>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371475</xdr:colOff>
      <xdr:row>33</xdr:row>
      <xdr:rowOff>142907</xdr:rowOff>
    </xdr:from>
    <xdr:to>
      <xdr:col>5</xdr:col>
      <xdr:colOff>371475</xdr:colOff>
      <xdr:row>35</xdr:row>
      <xdr:rowOff>28607</xdr:rowOff>
    </xdr:to>
    <xdr:sp macro="" textlink="">
      <xdr:nvSpPr>
        <xdr:cNvPr id="38" name="ZoneTexte 37">
          <a:extLst>
            <a:ext uri="{FF2B5EF4-FFF2-40B4-BE49-F238E27FC236}">
              <a16:creationId xmlns:a16="http://schemas.microsoft.com/office/drawing/2014/main" id="{AC724B31-E96F-1B6C-C324-EFB0711F663F}"/>
            </a:ext>
          </a:extLst>
        </xdr:cNvPr>
        <xdr:cNvSpPr txBox="1"/>
      </xdr:nvSpPr>
      <xdr:spPr>
        <a:xfrm>
          <a:off x="3419475" y="6734207"/>
          <a:ext cx="7620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H-At.</a:t>
          </a:r>
        </a:p>
      </xdr:txBody>
    </xdr:sp>
    <xdr:clientData/>
  </xdr:twoCellAnchor>
  <xdr:twoCellAnchor>
    <xdr:from>
      <xdr:col>1</xdr:col>
      <xdr:colOff>542925</xdr:colOff>
      <xdr:row>37</xdr:row>
      <xdr:rowOff>96698</xdr:rowOff>
    </xdr:from>
    <xdr:to>
      <xdr:col>4</xdr:col>
      <xdr:colOff>42226</xdr:colOff>
      <xdr:row>38</xdr:row>
      <xdr:rowOff>161925</xdr:rowOff>
    </xdr:to>
    <xdr:cxnSp macro="">
      <xdr:nvCxnSpPr>
        <xdr:cNvPr id="39" name="Connecteur droit 38">
          <a:extLst>
            <a:ext uri="{FF2B5EF4-FFF2-40B4-BE49-F238E27FC236}">
              <a16:creationId xmlns:a16="http://schemas.microsoft.com/office/drawing/2014/main" id="{0FCF2C60-C026-4744-9817-A8CF07BCCE04}"/>
            </a:ext>
          </a:extLst>
        </xdr:cNvPr>
        <xdr:cNvCxnSpPr/>
      </xdr:nvCxnSpPr>
      <xdr:spPr>
        <a:xfrm flipV="1">
          <a:off x="1304925" y="7449998"/>
          <a:ext cx="1785301" cy="255727"/>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409575</xdr:colOff>
      <xdr:row>38</xdr:row>
      <xdr:rowOff>171482</xdr:rowOff>
    </xdr:from>
    <xdr:to>
      <xdr:col>1</xdr:col>
      <xdr:colOff>514350</xdr:colOff>
      <xdr:row>40</xdr:row>
      <xdr:rowOff>57182</xdr:rowOff>
    </xdr:to>
    <xdr:sp macro="" textlink="">
      <xdr:nvSpPr>
        <xdr:cNvPr id="52" name="ZoneTexte 51">
          <a:extLst>
            <a:ext uri="{FF2B5EF4-FFF2-40B4-BE49-F238E27FC236}">
              <a16:creationId xmlns:a16="http://schemas.microsoft.com/office/drawing/2014/main" id="{98F2116B-01FF-5641-64B6-CFD295C1D09F}"/>
            </a:ext>
          </a:extLst>
        </xdr:cNvPr>
        <xdr:cNvSpPr txBox="1"/>
      </xdr:nvSpPr>
      <xdr:spPr>
        <a:xfrm>
          <a:off x="409575" y="7715282"/>
          <a:ext cx="8667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fr-FR" sz="1800" b="1" cap="none" spc="100">
              <a:ln w="18000">
                <a:noFill/>
                <a:prstDash val="solid"/>
              </a:ln>
              <a:solidFill>
                <a:srgbClr val="C00000"/>
              </a:solidFill>
              <a:effectLst>
                <a:outerShdw blurRad="25000" dist="20000" dir="16020000" algn="tl">
                  <a:schemeClr val="accent1">
                    <a:satMod val="200000"/>
                    <a:shade val="1000"/>
                    <a:alpha val="60000"/>
                  </a:schemeClr>
                </a:outerShdw>
              </a:effectLst>
            </a:rPr>
            <a:t>Pr-At.</a:t>
          </a:r>
        </a:p>
      </xdr:txBody>
    </xdr:sp>
    <xdr:clientData/>
  </xdr:twoCellAnchor>
  <xdr:twoCellAnchor>
    <xdr:from>
      <xdr:col>1</xdr:col>
      <xdr:colOff>228600</xdr:colOff>
      <xdr:row>36</xdr:row>
      <xdr:rowOff>144323</xdr:rowOff>
    </xdr:from>
    <xdr:to>
      <xdr:col>3</xdr:col>
      <xdr:colOff>489901</xdr:colOff>
      <xdr:row>38</xdr:row>
      <xdr:rowOff>19050</xdr:rowOff>
    </xdr:to>
    <xdr:cxnSp macro="">
      <xdr:nvCxnSpPr>
        <xdr:cNvPr id="55" name="Connecteur droit 54">
          <a:extLst>
            <a:ext uri="{FF2B5EF4-FFF2-40B4-BE49-F238E27FC236}">
              <a16:creationId xmlns:a16="http://schemas.microsoft.com/office/drawing/2014/main" id="{14ED32DE-B628-5E1E-77BB-F90A8517356F}"/>
            </a:ext>
          </a:extLst>
        </xdr:cNvPr>
        <xdr:cNvCxnSpPr/>
      </xdr:nvCxnSpPr>
      <xdr:spPr>
        <a:xfrm flipV="1">
          <a:off x="990600" y="7307123"/>
          <a:ext cx="1785301" cy="255727"/>
        </a:xfrm>
        <a:prstGeom prst="line">
          <a:avLst/>
        </a:prstGeom>
        <a:ln w="28575">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162203</xdr:colOff>
      <xdr:row>38</xdr:row>
      <xdr:rowOff>55150</xdr:rowOff>
    </xdr:from>
    <xdr:to>
      <xdr:col>1</xdr:col>
      <xdr:colOff>533400</xdr:colOff>
      <xdr:row>39</xdr:row>
      <xdr:rowOff>9525</xdr:rowOff>
    </xdr:to>
    <xdr:cxnSp macro="">
      <xdr:nvCxnSpPr>
        <xdr:cNvPr id="60" name="Connecteur droit avec flèche 59">
          <a:extLst>
            <a:ext uri="{FF2B5EF4-FFF2-40B4-BE49-F238E27FC236}">
              <a16:creationId xmlns:a16="http://schemas.microsoft.com/office/drawing/2014/main" id="{48346754-D0D0-FEAC-65E0-E2FA86D3AFBE}"/>
            </a:ext>
          </a:extLst>
        </xdr:cNvPr>
        <xdr:cNvCxnSpPr/>
      </xdr:nvCxnSpPr>
      <xdr:spPr>
        <a:xfrm>
          <a:off x="924203" y="7598950"/>
          <a:ext cx="371197" cy="144875"/>
        </a:xfrm>
        <a:prstGeom prst="straightConnector1">
          <a:avLst/>
        </a:prstGeom>
        <a:ln w="28575">
          <a:solidFill>
            <a:srgbClr val="C00000"/>
          </a:solidFill>
          <a:headEnd type="arrow"/>
          <a:tailEnd type="arrow"/>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0</xdr:col>
      <xdr:colOff>676275</xdr:colOff>
      <xdr:row>25</xdr:row>
      <xdr:rowOff>0</xdr:rowOff>
    </xdr:from>
    <xdr:ext cx="3188565" cy="807144"/>
    <xdr:sp macro="" textlink="">
      <xdr:nvSpPr>
        <xdr:cNvPr id="63" name="Rectangle 62">
          <a:extLst>
            <a:ext uri="{FF2B5EF4-FFF2-40B4-BE49-F238E27FC236}">
              <a16:creationId xmlns:a16="http://schemas.microsoft.com/office/drawing/2014/main" id="{CE7A1624-5165-4A4E-ACE8-A26BC4D46D14}"/>
            </a:ext>
          </a:extLst>
        </xdr:cNvPr>
        <xdr:cNvSpPr/>
      </xdr:nvSpPr>
      <xdr:spPr>
        <a:xfrm rot="19858362">
          <a:off x="676275" y="5067300"/>
          <a:ext cx="3188565" cy="807144"/>
        </a:xfrm>
        <a:prstGeom prst="rect">
          <a:avLst/>
        </a:prstGeom>
        <a:noFill/>
        <a:ln>
          <a:noFill/>
        </a:ln>
      </xdr:spPr>
      <xdr:txBody>
        <a:bodyPr wrap="none" lIns="91440" tIns="45720" rIns="91440" bIns="45720">
          <a:spAutoFit/>
          <a:scene3d>
            <a:camera prst="orthographicFront"/>
            <a:lightRig rig="threePt" dir="t"/>
          </a:scene3d>
          <a:sp3d extrusionH="57150">
            <a:bevelT w="38100" h="38100" prst="slope"/>
          </a:sp3d>
        </a:bodyPr>
        <a:lstStyle/>
        <a:p>
          <a:pPr marL="0" indent="0" algn="ctr"/>
          <a:r>
            <a:rPr lang="fr-FR" sz="4000" b="1" cap="none" spc="50" baseline="0">
              <a:ln w="13500">
                <a:solidFill>
                  <a:schemeClr val="accent1">
                    <a:shade val="2500"/>
                    <a:alpha val="6500"/>
                  </a:schemeClr>
                </a:solidFill>
                <a:prstDash val="solid"/>
              </a:ln>
              <a:solidFill>
                <a:srgbClr val="00B050">
                  <a:alpha val="10000"/>
                </a:srgbClr>
              </a:solidFill>
              <a:effectLst>
                <a:innerShdw blurRad="50900" dist="38500" dir="13500000">
                  <a:srgbClr val="000000">
                    <a:alpha val="60000"/>
                  </a:srgbClr>
                </a:innerShdw>
              </a:effectLst>
              <a:latin typeface="Comic Sans MS" pitchFamily="66" charset="0"/>
              <a:ea typeface="+mn-ea"/>
              <a:cs typeface="+mn-cs"/>
            </a:rPr>
            <a:t>ProSynergie</a:t>
          </a:r>
        </a:p>
      </xdr:txBody>
    </xdr:sp>
    <xdr:clientData/>
  </xdr:oneCellAnchor>
  <xdr:oneCellAnchor>
    <xdr:from>
      <xdr:col>0</xdr:col>
      <xdr:colOff>676274</xdr:colOff>
      <xdr:row>31</xdr:row>
      <xdr:rowOff>57150</xdr:rowOff>
    </xdr:from>
    <xdr:ext cx="3188565" cy="807144"/>
    <xdr:sp macro="" textlink="">
      <xdr:nvSpPr>
        <xdr:cNvPr id="64" name="Rectangle 63">
          <a:extLst>
            <a:ext uri="{FF2B5EF4-FFF2-40B4-BE49-F238E27FC236}">
              <a16:creationId xmlns:a16="http://schemas.microsoft.com/office/drawing/2014/main" id="{F0219D9C-4211-4263-EC42-72F4FD56B334}"/>
            </a:ext>
          </a:extLst>
        </xdr:cNvPr>
        <xdr:cNvSpPr/>
      </xdr:nvSpPr>
      <xdr:spPr>
        <a:xfrm rot="19858362">
          <a:off x="676274" y="6267450"/>
          <a:ext cx="3188565" cy="807144"/>
        </a:xfrm>
        <a:prstGeom prst="rect">
          <a:avLst/>
        </a:prstGeom>
        <a:noFill/>
        <a:ln>
          <a:noFill/>
        </a:ln>
      </xdr:spPr>
      <xdr:txBody>
        <a:bodyPr wrap="none" lIns="91440" tIns="45720" rIns="91440" bIns="45720">
          <a:spAutoFit/>
          <a:scene3d>
            <a:camera prst="orthographicFront"/>
            <a:lightRig rig="threePt" dir="t"/>
          </a:scene3d>
          <a:sp3d extrusionH="57150">
            <a:bevelT w="38100" h="38100" prst="slope"/>
          </a:sp3d>
        </a:bodyPr>
        <a:lstStyle/>
        <a:p>
          <a:pPr marL="0" indent="0" algn="ctr"/>
          <a:r>
            <a:rPr lang="fr-FR" sz="4000" b="1" cap="none" spc="50" baseline="0">
              <a:ln w="13500">
                <a:solidFill>
                  <a:schemeClr val="accent1">
                    <a:shade val="2500"/>
                    <a:alpha val="6500"/>
                  </a:schemeClr>
                </a:solidFill>
                <a:prstDash val="solid"/>
              </a:ln>
              <a:solidFill>
                <a:srgbClr val="00B050">
                  <a:alpha val="10000"/>
                </a:srgbClr>
              </a:solidFill>
              <a:effectLst>
                <a:innerShdw blurRad="50900" dist="38500" dir="13500000">
                  <a:srgbClr val="000000">
                    <a:alpha val="60000"/>
                  </a:srgbClr>
                </a:innerShdw>
              </a:effectLst>
              <a:latin typeface="Comic Sans MS" pitchFamily="66" charset="0"/>
              <a:ea typeface="+mn-ea"/>
              <a:cs typeface="+mn-cs"/>
            </a:rPr>
            <a:t>ProSynergie</a:t>
          </a:r>
        </a:p>
      </xdr:txBody>
    </xdr:sp>
    <xdr:clientData/>
  </xdr:one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C8641-CF54-4CB3-9353-1535E53E0A9C}">
  <dimension ref="A10:M94"/>
  <sheetViews>
    <sheetView tabSelected="1" view="pageBreakPreview" zoomScaleNormal="100" zoomScaleSheetLayoutView="100" workbookViewId="0">
      <selection activeCell="I25" sqref="I25"/>
    </sheetView>
  </sheetViews>
  <sheetFormatPr baseColWidth="10" defaultRowHeight="15"/>
  <cols>
    <col min="9" max="9" width="11.85546875" bestFit="1" customWidth="1"/>
  </cols>
  <sheetData>
    <row r="10" spans="1:10" ht="27">
      <c r="A10" s="49" t="s">
        <v>51</v>
      </c>
      <c r="B10" s="49"/>
      <c r="C10" s="49"/>
      <c r="D10" s="49"/>
      <c r="E10" s="49"/>
      <c r="F10" s="49"/>
      <c r="G10" s="49"/>
      <c r="H10" s="49"/>
      <c r="I10" s="49"/>
      <c r="J10" s="49"/>
    </row>
    <row r="11" spans="1:10" ht="27">
      <c r="A11" s="49" t="s">
        <v>53</v>
      </c>
      <c r="B11" s="49"/>
      <c r="C11" s="49"/>
      <c r="D11" s="49"/>
      <c r="E11" s="49"/>
      <c r="F11" s="49"/>
      <c r="G11" s="49"/>
      <c r="H11" s="49"/>
      <c r="I11" s="49"/>
      <c r="J11" s="49"/>
    </row>
    <row r="17" spans="7:10" ht="15" customHeight="1"/>
    <row r="20" spans="7:10" ht="15" customHeight="1"/>
    <row r="23" spans="7:10">
      <c r="G23" s="23" t="s">
        <v>66</v>
      </c>
      <c r="J23" s="24"/>
    </row>
    <row r="25" spans="7:10">
      <c r="G25" s="40" t="s">
        <v>63</v>
      </c>
      <c r="H25" s="48"/>
      <c r="I25" s="32">
        <v>900</v>
      </c>
    </row>
    <row r="26" spans="7:10">
      <c r="G26" s="40" t="s">
        <v>64</v>
      </c>
      <c r="H26" s="48"/>
      <c r="I26" s="32">
        <v>600</v>
      </c>
    </row>
    <row r="27" spans="7:10">
      <c r="G27" s="40" t="s">
        <v>55</v>
      </c>
      <c r="H27" s="48"/>
      <c r="I27" s="32">
        <v>750</v>
      </c>
    </row>
    <row r="28" spans="7:10">
      <c r="G28" s="42" t="s">
        <v>68</v>
      </c>
      <c r="H28" s="42"/>
      <c r="I28" s="43">
        <f>I27*I25/1000000</f>
        <v>0.67500000000000004</v>
      </c>
    </row>
    <row r="29" spans="7:10" ht="15" customHeight="1">
      <c r="G29" s="42"/>
      <c r="H29" s="42"/>
      <c r="I29" s="43"/>
    </row>
    <row r="34" spans="7:10">
      <c r="G34" s="23" t="s">
        <v>56</v>
      </c>
    </row>
    <row r="35" spans="7:10">
      <c r="G35" s="25" t="s">
        <v>57</v>
      </c>
    </row>
    <row r="36" spans="7:10">
      <c r="G36" s="40" t="s">
        <v>58</v>
      </c>
      <c r="H36" s="48"/>
      <c r="I36" s="33">
        <v>35</v>
      </c>
    </row>
    <row r="37" spans="7:10">
      <c r="G37" s="44" t="str">
        <f>IF(I36/50&gt;I28,"","Attention la surface de la pièce doit être plus grande qu'un cinquantième de la surface du foyer")</f>
        <v/>
      </c>
      <c r="H37" s="44"/>
      <c r="I37" s="44"/>
    </row>
    <row r="38" spans="7:10">
      <c r="G38" s="45"/>
      <c r="H38" s="45"/>
      <c r="I38" s="45"/>
    </row>
    <row r="39" spans="7:10">
      <c r="G39" s="45"/>
      <c r="H39" s="45"/>
      <c r="I39" s="45"/>
    </row>
    <row r="41" spans="7:10">
      <c r="G41" s="23" t="s">
        <v>59</v>
      </c>
    </row>
    <row r="42" spans="7:10">
      <c r="G42" s="46" t="s">
        <v>60</v>
      </c>
      <c r="H42" s="46"/>
      <c r="I42" s="46"/>
    </row>
    <row r="43" spans="7:10">
      <c r="G43" s="47"/>
      <c r="H43" s="47"/>
      <c r="I43" s="47"/>
    </row>
    <row r="44" spans="7:10">
      <c r="I44" s="19" t="s">
        <v>30</v>
      </c>
      <c r="J44" s="19" t="s">
        <v>65</v>
      </c>
    </row>
    <row r="45" spans="7:10">
      <c r="G45" s="40" t="s">
        <v>64</v>
      </c>
      <c r="H45" s="41"/>
      <c r="I45" s="26">
        <f>I26</f>
        <v>600</v>
      </c>
      <c r="J45" s="27">
        <v>4</v>
      </c>
    </row>
    <row r="46" spans="7:10">
      <c r="G46" s="40" t="s">
        <v>55</v>
      </c>
      <c r="H46" s="41"/>
      <c r="I46" s="26">
        <f>I27</f>
        <v>750</v>
      </c>
      <c r="J46" s="27">
        <f>J45/I45*I46</f>
        <v>5</v>
      </c>
    </row>
    <row r="47" spans="7:10">
      <c r="G47" s="40" t="s">
        <v>63</v>
      </c>
      <c r="H47" s="41"/>
      <c r="I47" s="26">
        <f>I25</f>
        <v>900</v>
      </c>
      <c r="J47" s="27">
        <f>J45/I45*I47</f>
        <v>6</v>
      </c>
    </row>
    <row r="73" spans="1:13" ht="27">
      <c r="A73" s="49" t="s">
        <v>51</v>
      </c>
      <c r="B73" s="49"/>
      <c r="C73" s="49"/>
      <c r="D73" s="49"/>
      <c r="E73" s="49"/>
      <c r="F73" s="49"/>
      <c r="G73" s="49"/>
      <c r="H73" s="49"/>
      <c r="I73" s="49"/>
      <c r="J73" s="49"/>
    </row>
    <row r="74" spans="1:13" ht="27">
      <c r="A74" s="49" t="s">
        <v>52</v>
      </c>
      <c r="B74" s="49"/>
      <c r="C74" s="49"/>
      <c r="D74" s="49"/>
      <c r="E74" s="49"/>
      <c r="F74" s="49"/>
      <c r="G74" s="49"/>
      <c r="H74" s="49"/>
      <c r="I74" s="49"/>
      <c r="J74" s="49"/>
    </row>
    <row r="76" spans="1:13">
      <c r="I76" s="28"/>
    </row>
    <row r="78" spans="1:13">
      <c r="B78" s="23" t="s">
        <v>54</v>
      </c>
      <c r="C78" s="24"/>
      <c r="D78" s="24"/>
      <c r="E78" s="24"/>
      <c r="G78" s="23" t="s">
        <v>0</v>
      </c>
    </row>
    <row r="80" spans="1:13">
      <c r="B80" s="37" t="s">
        <v>62</v>
      </c>
      <c r="C80" s="37"/>
      <c r="D80" s="29">
        <f>I25</f>
        <v>900</v>
      </c>
      <c r="G80" s="51" t="s">
        <v>48</v>
      </c>
      <c r="H80" s="51"/>
      <c r="I80" s="52" t="s">
        <v>74</v>
      </c>
      <c r="M80" s="30"/>
    </row>
    <row r="81" spans="2:9">
      <c r="B81" s="37" t="s">
        <v>61</v>
      </c>
      <c r="C81" s="37"/>
      <c r="D81" s="29">
        <f>I26</f>
        <v>600</v>
      </c>
      <c r="G81" s="51"/>
      <c r="H81" s="51"/>
      <c r="I81" s="52"/>
    </row>
    <row r="82" spans="2:9">
      <c r="B82" s="37" t="s">
        <v>50</v>
      </c>
      <c r="C82" s="37"/>
      <c r="D82" s="32">
        <v>750</v>
      </c>
    </row>
    <row r="83" spans="2:9">
      <c r="B83" t="s">
        <v>67</v>
      </c>
      <c r="G83" s="37" t="s">
        <v>69</v>
      </c>
      <c r="H83" s="37"/>
      <c r="I83" s="31">
        <f>I28</f>
        <v>0.67500000000000004</v>
      </c>
    </row>
    <row r="84" spans="2:9">
      <c r="B84" s="37" t="s">
        <v>55</v>
      </c>
      <c r="C84" s="37"/>
      <c r="D84" s="29">
        <f>I27</f>
        <v>750</v>
      </c>
      <c r="G84" s="37" t="s">
        <v>70</v>
      </c>
      <c r="H84" s="37"/>
      <c r="I84" s="34">
        <f>I83*1000/9</f>
        <v>75</v>
      </c>
    </row>
    <row r="85" spans="2:9">
      <c r="B85" s="38" t="str">
        <f>IF(I27&lt;=D82,"",CONCATENATE("La hauteur de l'avaloir H doit être au minimum équivalente à la hauteur du foyer H-AT., soit ",I27," mm"))</f>
        <v/>
      </c>
      <c r="C85" s="38"/>
      <c r="D85" s="38"/>
      <c r="G85" s="37" t="s">
        <v>71</v>
      </c>
      <c r="H85" s="37"/>
      <c r="I85" s="29">
        <f>SQRT(I83*1000000/9/PI())</f>
        <v>154.50968080927584</v>
      </c>
    </row>
    <row r="86" spans="2:9" ht="15" customHeight="1">
      <c r="B86" s="39"/>
      <c r="C86" s="39"/>
      <c r="D86" s="39"/>
      <c r="G86" s="38" t="s">
        <v>72</v>
      </c>
      <c r="H86" s="38"/>
      <c r="I86" s="38"/>
    </row>
    <row r="87" spans="2:9">
      <c r="B87" s="39"/>
      <c r="C87" s="39"/>
      <c r="D87" s="39"/>
      <c r="G87" s="39"/>
      <c r="H87" s="39"/>
      <c r="I87" s="39"/>
    </row>
    <row r="88" spans="2:9" ht="15" customHeight="1">
      <c r="G88" s="39"/>
      <c r="H88" s="39"/>
      <c r="I88" s="39"/>
    </row>
    <row r="89" spans="2:9">
      <c r="G89" s="39"/>
      <c r="H89" s="39"/>
      <c r="I89" s="39"/>
    </row>
    <row r="91" spans="2:9">
      <c r="G91" s="23" t="s">
        <v>13</v>
      </c>
    </row>
    <row r="93" spans="2:9">
      <c r="G93" s="37" t="s">
        <v>49</v>
      </c>
      <c r="H93" s="37"/>
    </row>
    <row r="94" spans="2:9" ht="26.25">
      <c r="G94" s="50" t="str">
        <f>Calcul!O2</f>
        <v>TEN0PL0005</v>
      </c>
      <c r="H94" s="50"/>
    </row>
  </sheetData>
  <sheetProtection algorithmName="SHA-512" hashValue="k17yon+NHaywCt5YsROvzEDMZcpMmKYDOjCnDBT04jy7KOw7YD47rE1O337YiOeJIIwZYtdYDuvRdjbuOXoeKw==" saltValue="lrLmRudXREJlhV4sksOK+A==" spinCount="100000" sheet="1" selectLockedCells="1"/>
  <dataConsolidate/>
  <mergeCells count="28">
    <mergeCell ref="G93:H93"/>
    <mergeCell ref="G94:H94"/>
    <mergeCell ref="G80:H81"/>
    <mergeCell ref="I80:I81"/>
    <mergeCell ref="A73:J73"/>
    <mergeCell ref="A74:J74"/>
    <mergeCell ref="B80:C80"/>
    <mergeCell ref="B81:C81"/>
    <mergeCell ref="B82:C82"/>
    <mergeCell ref="G27:H27"/>
    <mergeCell ref="G36:H36"/>
    <mergeCell ref="G25:H25"/>
    <mergeCell ref="G26:H26"/>
    <mergeCell ref="A10:J10"/>
    <mergeCell ref="A11:J11"/>
    <mergeCell ref="B84:C84"/>
    <mergeCell ref="B85:D87"/>
    <mergeCell ref="G28:H29"/>
    <mergeCell ref="I28:I29"/>
    <mergeCell ref="G37:I39"/>
    <mergeCell ref="G42:I43"/>
    <mergeCell ref="G45:H45"/>
    <mergeCell ref="G46:H46"/>
    <mergeCell ref="G83:H83"/>
    <mergeCell ref="G85:H85"/>
    <mergeCell ref="G84:H84"/>
    <mergeCell ref="G86:I89"/>
    <mergeCell ref="G47:H47"/>
  </mergeCells>
  <printOptions horizontalCentered="1"/>
  <pageMargins left="0.31496062992125984" right="0.31496062992125984" top="0.15748031496062992" bottom="0.15748031496062992" header="0.31496062992125984" footer="0.31496062992125984"/>
  <pageSetup paperSize="9" scale="85" orientation="portrait" r:id="rId1"/>
  <rowBreaks count="1" manualBreakCount="1">
    <brk id="63"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eur" error="Diamètre non disponible" promptTitle="Ø de raccordement" prompt="Sélectionner le Diamètre dans la liste ci-contre" xr:uid="{B56D50A8-B89B-4915-977E-0E71CBF98D13}">
          <x14:formula1>
            <xm:f>Calcul!A20:A27</xm:f>
          </x14:formula1>
          <xm:sqref>I80:I81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D3F42-AE9D-4D7F-959D-4C84C5BB440D}">
  <dimension ref="A1:W27"/>
  <sheetViews>
    <sheetView workbookViewId="0">
      <selection activeCell="C15" sqref="C15"/>
    </sheetView>
  </sheetViews>
  <sheetFormatPr baseColWidth="10" defaultRowHeight="15"/>
  <cols>
    <col min="1" max="1" width="16.85546875" bestFit="1" customWidth="1"/>
    <col min="2" max="2" width="8.140625" bestFit="1" customWidth="1"/>
    <col min="4" max="4" width="7.42578125" bestFit="1" customWidth="1"/>
    <col min="5" max="5" width="10.140625" bestFit="1" customWidth="1"/>
    <col min="6" max="6" width="16.85546875" bestFit="1" customWidth="1"/>
    <col min="7" max="7" width="8.42578125" style="6" bestFit="1" customWidth="1"/>
    <col min="8" max="8" width="6.28515625" bestFit="1" customWidth="1"/>
    <col min="9" max="9" width="7.28515625" bestFit="1" customWidth="1"/>
    <col min="10" max="10" width="11.85546875" bestFit="1" customWidth="1"/>
    <col min="11" max="11" width="12.28515625" style="6" bestFit="1" customWidth="1"/>
    <col min="12" max="12" width="10.85546875" style="6" bestFit="1" customWidth="1"/>
    <col min="13" max="13" width="12.42578125" style="6" bestFit="1" customWidth="1"/>
    <col min="14" max="14" width="10.85546875" bestFit="1" customWidth="1"/>
    <col min="15" max="15" width="22.85546875" bestFit="1" customWidth="1"/>
    <col min="20" max="20" width="11.42578125" style="6"/>
  </cols>
  <sheetData>
    <row r="1" spans="1:23" s="2" customFormat="1">
      <c r="A1" s="9" t="s">
        <v>47</v>
      </c>
      <c r="B1" s="9" t="s">
        <v>1</v>
      </c>
      <c r="C1" s="9" t="s">
        <v>2</v>
      </c>
      <c r="D1" s="10" t="s">
        <v>3</v>
      </c>
      <c r="E1" s="10" t="s">
        <v>4</v>
      </c>
      <c r="F1" s="3"/>
      <c r="G1" s="13" t="s">
        <v>5</v>
      </c>
      <c r="H1" s="10" t="s">
        <v>6</v>
      </c>
      <c r="I1" s="10" t="s">
        <v>7</v>
      </c>
      <c r="J1" s="13" t="s">
        <v>8</v>
      </c>
      <c r="K1" s="13" t="s">
        <v>9</v>
      </c>
      <c r="L1" s="14" t="s">
        <v>10</v>
      </c>
      <c r="M1" s="14" t="s">
        <v>11</v>
      </c>
      <c r="N1" s="9" t="s">
        <v>12</v>
      </c>
      <c r="O1" s="9" t="s">
        <v>13</v>
      </c>
      <c r="R1" s="9"/>
      <c r="S1" s="9" t="s">
        <v>14</v>
      </c>
      <c r="T1" s="14" t="s">
        <v>15</v>
      </c>
      <c r="U1" s="9" t="s">
        <v>16</v>
      </c>
      <c r="V1" s="9" t="s">
        <v>17</v>
      </c>
      <c r="W1" s="9" t="s">
        <v>18</v>
      </c>
    </row>
    <row r="2" spans="1:23">
      <c r="A2" s="1">
        <f>Bon!D80/1000</f>
        <v>0.9</v>
      </c>
      <c r="B2" s="1">
        <f>Bon!D81/1000</f>
        <v>0.6</v>
      </c>
      <c r="C2" s="1">
        <f>Bon!D82/1000</f>
        <v>0.75</v>
      </c>
      <c r="D2" s="11">
        <f>(A2+B2)*2</f>
        <v>3</v>
      </c>
      <c r="E2" s="12">
        <f>((A2+B2)*2)+C2</f>
        <v>3.75</v>
      </c>
      <c r="F2" s="5"/>
      <c r="G2" s="15">
        <f>IF(MAX(A2,B2)&lt;=A$14,B$14,IF(MAX(A2,B2)&lt;=A$15,B$15,B$16))</f>
        <v>21.96</v>
      </c>
      <c r="H2" s="12">
        <f>IF(MAX(A2,B2)&lt;=A$14,C$14,IF(MAX(A2,B2)&lt;=A$15,C$15,C$16))</f>
        <v>7.68</v>
      </c>
      <c r="I2" s="16">
        <f>(D2+0.1)*C2*H2</f>
        <v>17.856000000000002</v>
      </c>
      <c r="J2" s="16">
        <f>G2*I2*0.8</f>
        <v>313.69420800000006</v>
      </c>
      <c r="K2" s="15">
        <f>(10+(D2*6))*3</f>
        <v>84</v>
      </c>
      <c r="L2" s="17">
        <f>J2+K2</f>
        <v>397.69420800000006</v>
      </c>
      <c r="M2" s="17">
        <f>IF(MAX(A2,B2,C2)&lt;1.2,$C$8,IF(E2&lt;4,$C$9,$C$10))</f>
        <v>35</v>
      </c>
      <c r="N2" s="18">
        <f>L2+M2</f>
        <v>432.69420800000006</v>
      </c>
      <c r="O2" s="20" t="str">
        <f>_xlfn.XLOOKUP(TRUE,W:W,R:R)</f>
        <v>TEN0PL0005</v>
      </c>
      <c r="P2" s="7"/>
      <c r="R2" s="19" t="s">
        <v>19</v>
      </c>
      <c r="S2" s="19" t="s">
        <v>20</v>
      </c>
      <c r="T2" s="21">
        <v>207.13000000000002</v>
      </c>
      <c r="U2" s="22" t="b">
        <f>IF(N$2-T2&gt;=0,FALSE,N$2-T2)</f>
        <v>0</v>
      </c>
      <c r="V2" s="19">
        <f t="shared" ref="V2" si="0">MAX(U:U)</f>
        <v>-75.715792000000022</v>
      </c>
      <c r="W2" s="19" t="b">
        <f t="shared" ref="W2" si="1">U2=V2</f>
        <v>0</v>
      </c>
    </row>
    <row r="3" spans="1:23">
      <c r="P3" s="7"/>
      <c r="R3" s="19" t="s">
        <v>21</v>
      </c>
      <c r="S3" s="19" t="s">
        <v>22</v>
      </c>
      <c r="T3" s="21">
        <v>244.79000000000002</v>
      </c>
      <c r="U3" s="22" t="b">
        <f t="shared" ref="U3:U11" si="2">IF(N$2-T3&gt;=0,FALSE,N$2-T3)</f>
        <v>0</v>
      </c>
      <c r="V3" s="19">
        <f>MAX(U:U)</f>
        <v>-75.715792000000022</v>
      </c>
      <c r="W3" s="19" t="b">
        <f>U3=V3</f>
        <v>0</v>
      </c>
    </row>
    <row r="4" spans="1:23">
      <c r="P4" s="7"/>
      <c r="R4" s="19" t="s">
        <v>23</v>
      </c>
      <c r="S4" s="19" t="s">
        <v>24</v>
      </c>
      <c r="T4" s="21">
        <v>301.28000000000003</v>
      </c>
      <c r="U4" s="22" t="b">
        <f t="shared" si="2"/>
        <v>0</v>
      </c>
      <c r="V4" s="19">
        <f t="shared" ref="V4:V11" si="3">MAX(U:U)</f>
        <v>-75.715792000000022</v>
      </c>
      <c r="W4" s="19" t="b">
        <f t="shared" ref="W4:W11" si="4">U4=V4</f>
        <v>0</v>
      </c>
    </row>
    <row r="5" spans="1:23">
      <c r="P5" s="7"/>
      <c r="R5" s="19" t="s">
        <v>25</v>
      </c>
      <c r="S5" s="19" t="s">
        <v>26</v>
      </c>
      <c r="T5" s="21">
        <v>395.43000000000006</v>
      </c>
      <c r="U5" s="22" t="b">
        <f t="shared" si="2"/>
        <v>0</v>
      </c>
      <c r="V5" s="19">
        <f t="shared" si="3"/>
        <v>-75.715792000000022</v>
      </c>
      <c r="W5" s="19" t="b">
        <f t="shared" si="4"/>
        <v>0</v>
      </c>
    </row>
    <row r="6" spans="1:23">
      <c r="P6" s="7"/>
      <c r="R6" s="19" t="s">
        <v>27</v>
      </c>
      <c r="S6" s="19" t="s">
        <v>28</v>
      </c>
      <c r="T6" s="21">
        <v>508.41000000000008</v>
      </c>
      <c r="U6" s="22">
        <f t="shared" si="2"/>
        <v>-75.715792000000022</v>
      </c>
      <c r="V6" s="19">
        <f t="shared" si="3"/>
        <v>-75.715792000000022</v>
      </c>
      <c r="W6" s="19" t="b">
        <f t="shared" si="4"/>
        <v>1</v>
      </c>
    </row>
    <row r="7" spans="1:23">
      <c r="A7" s="4" t="s">
        <v>29</v>
      </c>
      <c r="B7" s="8" t="s">
        <v>30</v>
      </c>
      <c r="C7" s="8" t="s">
        <v>11</v>
      </c>
      <c r="P7" s="7"/>
      <c r="R7" s="19" t="s">
        <v>31</v>
      </c>
      <c r="S7" s="19" t="s">
        <v>32</v>
      </c>
      <c r="T7" s="21">
        <v>659.05000000000007</v>
      </c>
      <c r="U7" s="22">
        <f t="shared" si="2"/>
        <v>-226.35579200000001</v>
      </c>
      <c r="V7" s="19">
        <f t="shared" si="3"/>
        <v>-75.715792000000022</v>
      </c>
      <c r="W7" s="19" t="b">
        <f t="shared" si="4"/>
        <v>0</v>
      </c>
    </row>
    <row r="8" spans="1:23">
      <c r="A8" t="s">
        <v>33</v>
      </c>
      <c r="C8" s="6">
        <v>35</v>
      </c>
      <c r="P8" s="7"/>
      <c r="R8" s="19" t="s">
        <v>34</v>
      </c>
      <c r="S8" s="19" t="s">
        <v>35</v>
      </c>
      <c r="T8" s="21">
        <v>809.69</v>
      </c>
      <c r="U8" s="22">
        <f t="shared" si="2"/>
        <v>-376.99579199999999</v>
      </c>
      <c r="V8" s="19">
        <f t="shared" si="3"/>
        <v>-75.715792000000022</v>
      </c>
      <c r="W8" s="19" t="b">
        <f t="shared" si="4"/>
        <v>0</v>
      </c>
    </row>
    <row r="9" spans="1:23">
      <c r="A9" t="s">
        <v>36</v>
      </c>
      <c r="B9">
        <v>1.2</v>
      </c>
      <c r="C9" s="6">
        <v>70</v>
      </c>
      <c r="P9" s="7"/>
      <c r="R9" s="19" t="s">
        <v>37</v>
      </c>
      <c r="S9" s="19" t="s">
        <v>38</v>
      </c>
      <c r="T9" s="21">
        <v>1035.6500000000001</v>
      </c>
      <c r="U9" s="22">
        <f t="shared" si="2"/>
        <v>-602.95579199999997</v>
      </c>
      <c r="V9" s="19">
        <f t="shared" si="3"/>
        <v>-75.715792000000022</v>
      </c>
      <c r="W9" s="19" t="b">
        <f t="shared" si="4"/>
        <v>0</v>
      </c>
    </row>
    <row r="10" spans="1:23">
      <c r="A10" t="s">
        <v>39</v>
      </c>
      <c r="B10">
        <v>4</v>
      </c>
      <c r="C10" s="6">
        <v>140</v>
      </c>
      <c r="P10" s="7"/>
      <c r="R10" s="19" t="s">
        <v>40</v>
      </c>
      <c r="S10" s="19" t="s">
        <v>41</v>
      </c>
      <c r="T10" s="21">
        <v>1205.1200000000001</v>
      </c>
      <c r="U10" s="22">
        <f t="shared" si="2"/>
        <v>-772.425792</v>
      </c>
      <c r="V10" s="19">
        <f t="shared" si="3"/>
        <v>-75.715792000000022</v>
      </c>
      <c r="W10" s="19" t="b">
        <f t="shared" si="4"/>
        <v>0</v>
      </c>
    </row>
    <row r="11" spans="1:23">
      <c r="P11" s="7"/>
      <c r="R11" s="19" t="s">
        <v>42</v>
      </c>
      <c r="S11" s="19" t="s">
        <v>43</v>
      </c>
      <c r="T11" s="21">
        <v>1431.08</v>
      </c>
      <c r="U11" s="22">
        <f t="shared" si="2"/>
        <v>-998.38579199999981</v>
      </c>
      <c r="V11" s="19">
        <f t="shared" si="3"/>
        <v>-75.715792000000022</v>
      </c>
      <c r="W11" s="19" t="b">
        <f t="shared" si="4"/>
        <v>0</v>
      </c>
    </row>
    <row r="12" spans="1:23">
      <c r="P12" s="7"/>
    </row>
    <row r="13" spans="1:23">
      <c r="A13" s="4" t="s">
        <v>44</v>
      </c>
      <c r="B13" s="4" t="s">
        <v>45</v>
      </c>
      <c r="C13" s="4" t="s">
        <v>46</v>
      </c>
      <c r="P13" s="7"/>
    </row>
    <row r="14" spans="1:23">
      <c r="A14" s="4">
        <v>2</v>
      </c>
      <c r="B14" s="8">
        <v>21.96</v>
      </c>
      <c r="C14">
        <v>7.68</v>
      </c>
      <c r="E14" s="7"/>
    </row>
    <row r="15" spans="1:23">
      <c r="A15" s="4">
        <v>2.2999999999999998</v>
      </c>
      <c r="B15" s="8">
        <v>20.85</v>
      </c>
      <c r="C15">
        <v>9.6</v>
      </c>
      <c r="E15" s="7"/>
    </row>
    <row r="16" spans="1:23">
      <c r="A16" s="4">
        <v>3</v>
      </c>
      <c r="B16" s="8">
        <v>20.009999999999998</v>
      </c>
      <c r="C16">
        <v>14.4</v>
      </c>
      <c r="E16" s="7"/>
    </row>
    <row r="19" spans="1:2">
      <c r="A19" s="35" t="s">
        <v>73</v>
      </c>
      <c r="B19" s="36"/>
    </row>
    <row r="20" spans="1:2">
      <c r="A20" s="19" t="str">
        <f>CONCATENATE(B20," mm")</f>
        <v>200 mm</v>
      </c>
      <c r="B20" s="19">
        <v>200</v>
      </c>
    </row>
    <row r="21" spans="1:2">
      <c r="A21" s="19" t="str">
        <f t="shared" ref="A21:A27" si="5">CONCATENATE(B21," mm")</f>
        <v>220 mm</v>
      </c>
      <c r="B21" s="19">
        <v>220</v>
      </c>
    </row>
    <row r="22" spans="1:2">
      <c r="A22" s="19" t="str">
        <f t="shared" si="5"/>
        <v>230 mm</v>
      </c>
      <c r="B22" s="19">
        <v>230</v>
      </c>
    </row>
    <row r="23" spans="1:2">
      <c r="A23" s="19" t="str">
        <f t="shared" si="5"/>
        <v>250 mm</v>
      </c>
      <c r="B23" s="19">
        <v>250</v>
      </c>
    </row>
    <row r="24" spans="1:2">
      <c r="A24" s="19" t="str">
        <f t="shared" si="5"/>
        <v>280 mm</v>
      </c>
      <c r="B24" s="19">
        <v>280</v>
      </c>
    </row>
    <row r="25" spans="1:2">
      <c r="A25" s="19" t="str">
        <f t="shared" si="5"/>
        <v>300 mm</v>
      </c>
      <c r="B25" s="19">
        <v>300</v>
      </c>
    </row>
    <row r="26" spans="1:2">
      <c r="A26" s="19" t="str">
        <f t="shared" si="5"/>
        <v>350 mm</v>
      </c>
      <c r="B26" s="19">
        <v>350</v>
      </c>
    </row>
    <row r="27" spans="1:2">
      <c r="A27" s="19" t="str">
        <f t="shared" si="5"/>
        <v>400 mm</v>
      </c>
      <c r="B27" s="19">
        <v>400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77dd097-7ce3-4f7f-9df1-ebda89db208f">
      <Terms xmlns="http://schemas.microsoft.com/office/infopath/2007/PartnerControls"/>
    </lcf76f155ced4ddcb4097134ff3c332f>
    <TaxCatchAll xmlns="dab80486-b817-4d6c-8734-7509ca49d6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F954E52C063B24C8B3D48F65D4346BF" ma:contentTypeVersion="18" ma:contentTypeDescription="Crée un document." ma:contentTypeScope="" ma:versionID="b419e84ec1faad7fbc0dbe84a7800d46">
  <xsd:schema xmlns:xsd="http://www.w3.org/2001/XMLSchema" xmlns:xs="http://www.w3.org/2001/XMLSchema" xmlns:p="http://schemas.microsoft.com/office/2006/metadata/properties" xmlns:ns2="177dd097-7ce3-4f7f-9df1-ebda89db208f" xmlns:ns3="dab80486-b817-4d6c-8734-7509ca49d637" targetNamespace="http://schemas.microsoft.com/office/2006/metadata/properties" ma:root="true" ma:fieldsID="74f955cb614f7df4f481e02f9897d77c" ns2:_="" ns3:_="">
    <xsd:import namespace="177dd097-7ce3-4f7f-9df1-ebda89db208f"/>
    <xsd:import namespace="dab80486-b817-4d6c-8734-7509ca49d63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7dd097-7ce3-4f7f-9df1-ebda89db20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82474d9e-4edf-47e4-a6c8-720b4fabd5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ab80486-b817-4d6c-8734-7509ca49d637" elementFormDefault="qualified">
    <xsd:import namespace="http://schemas.microsoft.com/office/2006/documentManagement/types"/>
    <xsd:import namespace="http://schemas.microsoft.com/office/infopath/2007/PartnerControls"/>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9b61feb1-24dc-464d-9888-92cc2e2140b2}" ma:internalName="TaxCatchAll" ma:showField="CatchAllData" ma:web="dab80486-b817-4d6c-8734-7509ca49d6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FB9217-A95F-43B3-B927-5D31B1DC1E07}">
  <ds:schemaRefs>
    <ds:schemaRef ds:uri="http://purl.org/dc/dcmityp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terms/"/>
    <ds:schemaRef ds:uri="http://www.w3.org/XML/1998/namespace"/>
    <ds:schemaRef ds:uri="http://schemas.microsoft.com/office/infopath/2007/PartnerControls"/>
    <ds:schemaRef ds:uri="dab80486-b817-4d6c-8734-7509ca49d637"/>
    <ds:schemaRef ds:uri="177dd097-7ce3-4f7f-9df1-ebda89db208f"/>
  </ds:schemaRefs>
</ds:datastoreItem>
</file>

<file path=customXml/itemProps2.xml><?xml version="1.0" encoding="utf-8"?>
<ds:datastoreItem xmlns:ds="http://schemas.openxmlformats.org/officeDocument/2006/customXml" ds:itemID="{33E2B4EC-EEC7-45E9-992E-57770EDB97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7dd097-7ce3-4f7f-9df1-ebda89db208f"/>
    <ds:schemaRef ds:uri="dab80486-b817-4d6c-8734-7509ca49d6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7E5336-0ADC-484D-BA4C-935D8B6C1C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Bon</vt:lpstr>
      <vt:lpstr>Calcul</vt:lpstr>
      <vt:lpstr>Bon!_Toc60064021</vt:lpstr>
      <vt:lpstr>Bon!Zone_d_impression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dc:creator>
  <cp:lastModifiedBy>Antoine VERSCHUUR</cp:lastModifiedBy>
  <cp:lastPrinted>2021-02-12T10:51:18Z</cp:lastPrinted>
  <dcterms:created xsi:type="dcterms:W3CDTF">2021-02-12T10:30:49Z</dcterms:created>
  <dcterms:modified xsi:type="dcterms:W3CDTF">2026-04-28T17:09:10Z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0x0101004F954E52C063B24C8B3D48F65D4346BF</vt:lpwstr>
  </property>
  <property fmtid="{D5CDD505-2E9C-101B-9397-08002B2CF9AE}" pid="3" name="MediaServiceImageTags">
    <vt:lpwstr/>
  </property>
</Properties>
</file>